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<sst xmlns="http://schemas.openxmlformats.org/spreadsheetml/2006/main" count="89" uniqueCount="82">
  <si>
    <t>GOSPODARKA MIESZKANIOWA</t>
  </si>
  <si>
    <t>Gospodarka gruntami i nieruchomościami</t>
  </si>
  <si>
    <t>ADMINISTRACJA PUBLICZNA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</si>
  <si>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</si>
  <si>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</si>
  <si>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</si>
  <si>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</si>
  <si>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</si>
  <si>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</si>
  <si>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Starostwo Powiatowe</t>
  </si>
  <si>
    <t>Wpływy z opłaty komunikacyjnej</t>
  </si>
  <si>
    <t>Pozostałe odsetki</t>
  </si>
  <si>
    <t>Podatek dochodowy od osób fizycznych</t>
  </si>
  <si>
    <t>Wpływy z usług</t>
  </si>
  <si>
    <t>Różne rozliczenia finansowe</t>
  </si>
  <si>
    <t>Dz.</t>
  </si>
  <si>
    <t>WYSZCZEGÓLNIENIE DOCHODU BUDŻETOWEGO</t>
  </si>
  <si>
    <t xml:space="preserve">Dotacje celowe otrzymane  z budżetu państwa na realizację zadań własnych powiatu </t>
  </si>
  <si>
    <t>Szkoły zawodowe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</si>
  <si>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</si>
  <si>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POZOSTAŁE  ZADANIA  W  ZAKRESIE  POLITYKI  SPOŁECZNEJ </t>
  </si>
  <si>
    <t xml:space="preserve">Podatek dochodowy od osób prawnych 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</si>
  <si>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</si>
  <si>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</si>
  <si>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Powiatowe  Urzędy  Pracy  </t>
  </si>
  <si>
    <t xml:space="preserve">Pomoc materialna dla uczniów </t>
  </si>
  <si>
    <t xml:space="preserve">Wpływy  z  opłat  za  koncesje  i  licencje  </t>
  </si>
  <si>
    <t xml:space="preserve">Wpływy  ze  sprzedaży  składników  majątkowych </t>
  </si>
  <si>
    <t>TRANSPORT I ŁĄCZNOŚĆ</t>
  </si>
  <si>
    <t>Drogi publiczne powiatowe</t>
  </si>
  <si>
    <t xml:space="preserve">Wpływy  z   różnych opłat </t>
  </si>
  <si>
    <t xml:space="preserve">Ośrodki  wsparcia </t>
  </si>
  <si>
    <t>PROGNOZA  DOCHODÓW  NA   ROK   2006</t>
  </si>
  <si>
    <t xml:space="preserve">WYKONANIE   DOCHODÓW    W ROKU   2006 </t>
  </si>
  <si>
    <t xml:space="preserve">Dotacje celowe otrzymane  z samorządu  województwa  na inwestycje  i  zakupy   inwestycyjne realizowane   na  podstawie  porozumień ( umów)  między  j.s.t </t>
  </si>
  <si>
    <t>POMOC  SPOŁECZNA</t>
  </si>
  <si>
    <t xml:space="preserve">Udziały powiatów  w pod. stanowiących doch.budżetu państwa </t>
  </si>
  <si>
    <t xml:space="preserve">DOCHODY  OSÓB  FIZYCZNYCH ,PRAWNYCH   I  INNYCH  NIE  POSIADAJĄCYCH  OSOBOWOŚCI  PRAWNEJ </t>
  </si>
  <si>
    <t xml:space="preserve">UZASADNIENIE  ODCHYLEŃ </t>
  </si>
  <si>
    <t xml:space="preserve">% </t>
  </si>
  <si>
    <t>W Y S Z C Z E G Ó L N I E N I E</t>
  </si>
  <si>
    <t xml:space="preserve">WYDATKI  BUDŻETOWE PLANOWANE </t>
  </si>
  <si>
    <t xml:space="preserve">WYDATKI  BUDŻETOWE   WYKONANE   NA   DZIEŃ   31.12.2006   </t>
  </si>
  <si>
    <t xml:space="preserve">Administracja  publiczna </t>
  </si>
  <si>
    <t>Starostwa powiatowe</t>
  </si>
  <si>
    <t xml:space="preserve">Wydatki na  zakupy   inwestycyjne  jednostek  budżetowych </t>
  </si>
  <si>
    <t>Dotacje celowe przekazane gminie  na zadania  bieżące realizowane na podstawie porozumień (umów) między  jednostkami samorządu terytorialnego</t>
  </si>
  <si>
    <t>Szkoły  zawodowe</t>
  </si>
  <si>
    <t>Wydatki inwestycyjne jednostek budżetowych</t>
  </si>
  <si>
    <t>POMOC SPOŁECZNA</t>
  </si>
  <si>
    <t>Domy pomocy społecznej</t>
  </si>
  <si>
    <t xml:space="preserve">Wydatki na  zakupy  inwestycyjne  jednostek  budżetowych </t>
  </si>
  <si>
    <t>%</t>
  </si>
  <si>
    <t>* Omówiono  odchylenia :</t>
  </si>
  <si>
    <t xml:space="preserve">  - od   kwot planowanych   w   budżecie  powyżej   10.000  zł . </t>
  </si>
  <si>
    <t xml:space="preserve">  - powyżej  5 %  planu , </t>
  </si>
  <si>
    <t xml:space="preserve">Wg  rzeczywistych  wpływów   dochodów  skarbu  państwa  z  tytułu  opłat   za  wieczyste   użytkowanie   gruntów  , czynsze ,  najem  i   dzierżawę ,  sprzedaż  majątku   skarbu  państwa i  inne ,    w  których  powiat   ma  ustawowy   udział   25  % .  </t>
  </si>
  <si>
    <t>Rozliczenie  dotacji   na  realizowany  program   stypendialny. Zwrot  środków  do    budżetu   w  dniu  4.01.2007 r. w  kwocie   14.566 zł .</t>
  </si>
  <si>
    <t>Rzeczywista  kwota  odpłatności  innych  powiatów  za  pobyt  dzieci   w  rodzinach   zastępczych funkcjonujących  na  terenie   naszego  powiatu . W  trakcie   roku  budżetowego  nie   dokonywano   urealnienia   w.w.  kwoty   planowanych  wpływów   .</t>
  </si>
  <si>
    <t xml:space="preserve">Sprzedaż  majątku  ruchomego    (  urządzenia  pralnicze ) w  DPS  Browina w  związku   z trwającym   w  roku  2006  procesem   restrukturyzacji .   </t>
  </si>
  <si>
    <t xml:space="preserve">Ponadplanowe  odsetki   bankowe   pozyskiwane z   lokat   środków  pieniężnych   na kontach  powiatu   toruńskiego . </t>
  </si>
  <si>
    <t>Brak  wykonania dotyczy zadania  inwestycyjnego " Dokumentacja   sali  gimnastycznej  i  łącznika   w  Z.Sz.  w  Chełmży " planowane  do  realizacji   w kwocie  48.190  zł       W przekazanej dokumentacji stwierdzono brak kosztorysów inwestorskich i nakładczych oraz specyfikacji technicznej wykonania i odbioru robót. Pracownia Projektowa nie złożyła także wniosku o wydanie pozwolenia na budowę, co zgodnie z umową miało stanowić zakończenie realizacji zamówienia. Starostwo Powiatowe odmówiło zapłaty za wystawioną w dniu 19 grudnia 2006 r. fakturę wnosząc o wystawienie faktury korygującej w celu wyzerowania wartości wykonanej usługi. Przewiduje się realizację wydatku w 2007r.</t>
  </si>
  <si>
    <t xml:space="preserve">Dodatkowe  opłaty    za  zajęcie   pasa   ruchu   drogowego pobierane ustawowo  przez  PZD   w  Toruniu.  </t>
  </si>
  <si>
    <t xml:space="preserve">Wpływy   z  tytułu  gospodarowania   zasobami mieszkalnymi  na  terenie  szkoły   w    Gronowie . </t>
  </si>
  <si>
    <t>Mniejsze  niż  pierwotnie  planowano wpływy  z  tytułu  odpłatności  za obiady  pracowników , za odpady żywnościowe, prywatne rozmowy telefoniczne oraz odpłatności  za leki mieszkańców za lata ubiegłe   w  DPS   Browina .</t>
  </si>
  <si>
    <t xml:space="preserve">WYDATKI </t>
  </si>
  <si>
    <t xml:space="preserve">DOCHODY </t>
  </si>
  <si>
    <t xml:space="preserve">w  sprawie  sprawozdania  z  wykonania   budżetu Powiatu  Toruńskiego  za  rok  2006. </t>
  </si>
  <si>
    <t xml:space="preserve">OMÓWIENIE  ODCHYLEŃ  DOCHODÓW  I   WYDATKÓW   BUDŻETOWYCH </t>
  </si>
  <si>
    <t>Zakup  sprzętu   komputerowego w  Starostwie  Powiatowy   w  Toruniu - wg   rozstrzygnięć przetargowych .</t>
  </si>
  <si>
    <t xml:space="preserve">Zakup   samochodów   do  przewozu  osób  niepełnosprawnych  w  DPS  Browina  i  DPS  Dobrzejewice -  wg   rozstrzygnięć   przetargowych .                                                                                                                                                     Różnica  z   rozstrzygnięć  przetargowych :                                                                                                                                                      - DPS  Browina       12.562  zł .                                                                                                                                                                                      - DPS Dobrzejewice  3.731  zł . </t>
  </si>
  <si>
    <t xml:space="preserve">Wykonanie   dochodów   podatkowych  w 103 %   w   stosunku   do  prognozy  Ministerstwa  Finansów  przyjętej  przez  powiat   w  wielkości    5.717.193  zł  jest   widocznym   wskaźnikiem   wzrostu   gospodarczego  i   aktywizacji   zawodowej  mieszkańców  powiatu  toruńskiego .  </t>
  </si>
  <si>
    <t xml:space="preserve">Wzrost   wpłat   w   stosunku   do  roku  2005   o   163   % .                                                                                                                                   Uzyskany  poziom   dochodów związany  jest  z  większą  ilością  podmiotów  gospodarczych  na  terenie  powiatu  jak  również  większymi  wpłatami   poszczególnych  podmiotów . </t>
  </si>
  <si>
    <t>Brak  wykonania  planu    dochodów   z tytułu  najmu  pomieszczeń   majątku  Z.Sz.  w  Chełmży  związany  jest    ze  sprzedażą  tego  mienia   i   wypowiedzeniami  umowy  najmu .</t>
  </si>
  <si>
    <t>Wykonanie   zgodne   z  rozliczeniem   jednostek  organizacyjnych  powiatu  funkcjonujących   wspólnie   z  Urzędem  Pracy   w   budynku  przy  ul.  Św.Jana w  Chełmży .</t>
  </si>
  <si>
    <t>Wykonanie wydatków  wg   ilości młodzieży uczestniczącej  w  kursach w Okręgowym Ośrodku Dokształcania Zawodowego w Bydgoszczy.                                                                                                                Zmniejszenie  ilości   uczniów nastąpiło  od miesiąca   września -  z   nowym   naborem  uczniów   do  pierwszych  klas zasadniczej  szkoły  wielozawodowej   w Z.Sz.  CKU  Gronowo  i  Z.Sz.  Chełmża .</t>
  </si>
  <si>
    <t xml:space="preserve">Sprzedaż  majątku  bez   zmiany   prognozowanych   dochodów   budżetowych  wynikający   z   prowadzonego w  roku  2006   procesu  restrukturyzacji   w  DPS  Browina .                                                             Szczegółowy  wykaz  sprzedanego  mienia  prezentowany  jest   w   załączniku   nr   3 . </t>
  </si>
  <si>
    <t xml:space="preserve">Wykonanie   planu  zgodne   z  rzeczywistym   zapotrzebowaniem   mieszkańców  powiatu  toruńskiego  .  Szczegółowy  opis   ilościowy ,  w  układzie  porównawczym   do    roku  poprzedniego  prezentowany   jest   w  załączniku  nr   3 </t>
  </si>
  <si>
    <t xml:space="preserve">Wykonanie   planu  zgodne   z  rzeczywistym   zapotrzebowaniem   mieszkańców  powiatu  toruńskiego  .  Szczegółowy  opis   ilościowy ,  w  układzie  porównawczym   do    roku  poprzedniego   prezentowany   jest   w  załączniku  nr   3 </t>
  </si>
  <si>
    <t>Rzeczywista  kwota  odpłatności  mieszkańców  domów  pomocy  społecznej   za  pobyt .</t>
  </si>
  <si>
    <t>Wykonanie  inwestycji "Przebudowa w  DPS  Dobrzejewice  w  ŚDS   w  Osieku    dla  potrzeb  osób  niepełnosprawnych  w  tym  -urządzenie  terenów  zielonych (mała  architektura, gospodarka  drzewostanem ), ogrodzenie  i  budowa  oczyszczalni  ścieków , nasadzenia   zieleni  i  wyłożenie  korą "  -  wg   rozstrzygnięć  przetargowych .</t>
  </si>
  <si>
    <t xml:space="preserve">Załącznik  nr  9  do  uchwały  Zarządu    Powiatu  Toruńskiego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</si>
</sst>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u val="single"/>
      <sz val="9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6"/>
      <name val="Arial CE"/>
      <family val="0"/>
    </font>
    <font>
      <b/>
      <u val="single"/>
      <sz val="6"/>
      <name val="Arial CE"/>
      <family val="0"/>
    </font>
    <font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vertical="center" wrapText="1" shrinkToFit="1"/>
    </xf>
    <xf numFmtId="3" fontId="3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vertical="center" wrapText="1" shrinkToFi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" fontId="6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1" fontId="0" fillId="0" borderId="1" xfId="0" applyNumberFormat="1" applyFont="1" applyBorder="1" applyAlignment="1">
      <alignment vertical="center" wrapText="1" shrinkToFit="1"/>
    </xf>
    <xf numFmtId="3" fontId="9" fillId="0" borderId="1" xfId="0" applyNumberFormat="1" applyFont="1" applyBorder="1" applyAlignment="1">
      <alignment vertical="center" shrinkToFit="1"/>
    </xf>
    <xf numFmtId="1" fontId="0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1" fontId="0" fillId="2" borderId="1" xfId="0" applyNumberFormat="1" applyFont="1" applyFill="1" applyBorder="1" applyAlignment="1">
      <alignment vertical="center" wrapText="1" shrinkToFit="1"/>
    </xf>
    <xf numFmtId="3" fontId="9" fillId="2" borderId="1" xfId="0" applyNumberFormat="1" applyFont="1" applyFill="1" applyBorder="1" applyAlignment="1">
      <alignment horizontal="center" vertical="center" wrapText="1" shrinkToFi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3" fontId="1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9" fontId="14" fillId="0" borderId="0" xfId="0" applyNumberFormat="1" applyFont="1" applyAlignment="1">
      <alignment/>
    </xf>
    <xf numFmtId="3" fontId="16" fillId="2" borderId="1" xfId="0" applyNumberFormat="1" applyFont="1" applyFill="1" applyBorder="1" applyAlignment="1">
      <alignment horizontal="center" vertical="center" wrapText="1" shrinkToFit="1"/>
    </xf>
    <xf numFmtId="9" fontId="11" fillId="2" borderId="1" xfId="0" applyNumberFormat="1" applyFont="1" applyFill="1" applyBorder="1" applyAlignment="1">
      <alignment horizontal="center" wrapText="1"/>
    </xf>
    <xf numFmtId="9" fontId="14" fillId="0" borderId="1" xfId="0" applyNumberFormat="1" applyFont="1" applyBorder="1" applyAlignment="1">
      <alignment/>
    </xf>
    <xf numFmtId="9" fontId="15" fillId="0" borderId="1" xfId="0" applyNumberFormat="1" applyFont="1" applyBorder="1" applyAlignment="1">
      <alignment/>
    </xf>
    <xf numFmtId="9" fontId="16" fillId="0" borderId="1" xfId="0" applyNumberFormat="1" applyFont="1" applyBorder="1" applyAlignment="1">
      <alignment vertical="center" shrinkToFi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625" style="5" bestFit="1" customWidth="1"/>
    <col min="2" max="2" width="35.00390625" style="6" customWidth="1"/>
    <col min="3" max="3" width="10.75390625" style="1" bestFit="1" customWidth="1"/>
    <col min="4" max="4" width="11.625" style="1" bestFit="1" customWidth="1"/>
    <col min="5" max="5" width="5.00390625" style="56" customWidth="1"/>
    <col min="6" max="6" width="59.625" style="49" customWidth="1"/>
    <col min="7" max="16384" width="9.125" style="1" customWidth="1"/>
  </cols>
  <sheetData>
    <row r="1" ht="12">
      <c r="A1" s="62" t="s">
        <v>81</v>
      </c>
    </row>
    <row r="2" ht="12">
      <c r="A2" s="62" t="s">
        <v>67</v>
      </c>
    </row>
    <row r="3" ht="12.75">
      <c r="D3" s="63" t="s">
        <v>68</v>
      </c>
    </row>
    <row r="4" ht="12.75">
      <c r="B4" s="64" t="s">
        <v>66</v>
      </c>
    </row>
    <row r="5" spans="1:203" s="2" customFormat="1" ht="48">
      <c r="A5" s="44" t="s">
        <v>15</v>
      </c>
      <c r="B5" s="45" t="s">
        <v>16</v>
      </c>
      <c r="C5" s="46" t="s">
        <v>32</v>
      </c>
      <c r="D5" s="46" t="s">
        <v>33</v>
      </c>
      <c r="E5" s="58" t="s">
        <v>39</v>
      </c>
      <c r="F5" s="47" t="s">
        <v>38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</row>
    <row r="6" spans="1:6" s="7" customFormat="1" ht="12.75">
      <c r="A6" s="19">
        <v>600</v>
      </c>
      <c r="B6" s="20" t="s">
        <v>28</v>
      </c>
      <c r="C6" s="21">
        <f>SUM(C7)</f>
        <v>30000</v>
      </c>
      <c r="D6" s="21">
        <f>SUM(D7)</f>
        <v>57549</v>
      </c>
      <c r="E6" s="59"/>
      <c r="F6" s="50"/>
    </row>
    <row r="7" spans="1:6" s="7" customFormat="1" ht="12.75">
      <c r="A7" s="22"/>
      <c r="B7" s="23" t="s">
        <v>29</v>
      </c>
      <c r="C7" s="24">
        <f>SUM(C8:C8)</f>
        <v>30000</v>
      </c>
      <c r="D7" s="24">
        <f>SUM(D8:D8)</f>
        <v>57549</v>
      </c>
      <c r="E7" s="59"/>
      <c r="F7" s="50"/>
    </row>
    <row r="8" spans="1:6" s="8" customFormat="1" ht="24">
      <c r="A8" s="25"/>
      <c r="B8" s="26" t="s">
        <v>30</v>
      </c>
      <c r="C8" s="24">
        <v>30000</v>
      </c>
      <c r="D8" s="24">
        <v>57549</v>
      </c>
      <c r="E8" s="59">
        <f>D8/C8</f>
        <v>1.92</v>
      </c>
      <c r="F8" s="53" t="s">
        <v>62</v>
      </c>
    </row>
    <row r="9" spans="1:6" s="4" customFormat="1" ht="12.75">
      <c r="A9" s="10">
        <v>700</v>
      </c>
      <c r="B9" s="11" t="s">
        <v>0</v>
      </c>
      <c r="C9" s="12">
        <f>SUM(C10:C10)</f>
        <v>127554</v>
      </c>
      <c r="D9" s="12">
        <f>SUM(D10:D10)</f>
        <v>418116</v>
      </c>
      <c r="E9" s="59"/>
      <c r="F9" s="50"/>
    </row>
    <row r="10" spans="1:6" s="2" customFormat="1" ht="12.75">
      <c r="A10" s="13"/>
      <c r="B10" s="14" t="s">
        <v>1</v>
      </c>
      <c r="C10" s="15">
        <f>SUM(C11:C12)</f>
        <v>127554</v>
      </c>
      <c r="D10" s="15">
        <f>SUM(D11:D12)</f>
        <v>418116</v>
      </c>
      <c r="E10" s="59"/>
      <c r="F10" s="50"/>
    </row>
    <row r="11" spans="1:6" s="2" customFormat="1" ht="60">
      <c r="A11" s="13"/>
      <c r="B11" s="27" t="s">
        <v>27</v>
      </c>
      <c r="C11" s="18">
        <v>17554</v>
      </c>
      <c r="D11" s="18">
        <v>321578</v>
      </c>
      <c r="E11" s="59">
        <f>D11/C11</f>
        <v>18.32</v>
      </c>
      <c r="F11" s="53" t="s">
        <v>76</v>
      </c>
    </row>
    <row r="12" spans="1:6" ht="51.75" customHeight="1">
      <c r="A12" s="16"/>
      <c r="B12" s="17" t="s">
        <v>23</v>
      </c>
      <c r="C12" s="18">
        <v>110000</v>
      </c>
      <c r="D12" s="18">
        <v>96538</v>
      </c>
      <c r="E12" s="59">
        <f>D12/C12</f>
        <v>0.88</v>
      </c>
      <c r="F12" s="53" t="s">
        <v>56</v>
      </c>
    </row>
    <row r="13" spans="1:6" s="4" customFormat="1" ht="12.75">
      <c r="A13" s="10">
        <v>750</v>
      </c>
      <c r="B13" s="11" t="s">
        <v>2</v>
      </c>
      <c r="C13" s="12">
        <f>C14</f>
        <v>1989000</v>
      </c>
      <c r="D13" s="12">
        <f>D14</f>
        <v>2283270</v>
      </c>
      <c r="E13" s="59"/>
      <c r="F13" s="50"/>
    </row>
    <row r="14" spans="1:6" s="2" customFormat="1" ht="12.75">
      <c r="A14" s="13"/>
      <c r="B14" s="14" t="s">
        <v>9</v>
      </c>
      <c r="C14" s="15">
        <f>SUM(C15:C16)</f>
        <v>1989000</v>
      </c>
      <c r="D14" s="15">
        <f>SUM(D15:D16)</f>
        <v>2283270</v>
      </c>
      <c r="E14" s="59"/>
      <c r="F14" s="50"/>
    </row>
    <row r="15" spans="1:6" ht="48">
      <c r="A15" s="16"/>
      <c r="B15" s="17" t="s">
        <v>10</v>
      </c>
      <c r="C15" s="18">
        <v>1944000</v>
      </c>
      <c r="D15" s="18">
        <v>2261316</v>
      </c>
      <c r="E15" s="59">
        <f aca="true" t="shared" si="0" ref="E15:E20">D15/C15</f>
        <v>1.16</v>
      </c>
      <c r="F15" s="53" t="s">
        <v>78</v>
      </c>
    </row>
    <row r="16" spans="1:6" ht="48">
      <c r="A16" s="16"/>
      <c r="B16" s="17" t="s">
        <v>26</v>
      </c>
      <c r="C16" s="18">
        <v>45000</v>
      </c>
      <c r="D16" s="18">
        <v>21954</v>
      </c>
      <c r="E16" s="59">
        <f t="shared" si="0"/>
        <v>0.49</v>
      </c>
      <c r="F16" s="53" t="s">
        <v>77</v>
      </c>
    </row>
    <row r="17" spans="1:6" s="4" customFormat="1" ht="33.75">
      <c r="A17" s="10">
        <v>756</v>
      </c>
      <c r="B17" s="11" t="s">
        <v>37</v>
      </c>
      <c r="C17" s="12">
        <f>SUM(C18:C18)</f>
        <v>5817193</v>
      </c>
      <c r="D17" s="12">
        <f>SUM(D18:D18)</f>
        <v>6146163</v>
      </c>
      <c r="E17" s="59"/>
      <c r="F17" s="50"/>
    </row>
    <row r="18" spans="1:6" s="2" customFormat="1" ht="22.5">
      <c r="A18" s="13"/>
      <c r="B18" s="14" t="s">
        <v>36</v>
      </c>
      <c r="C18" s="15">
        <f>SUM(C19:C20)</f>
        <v>5817193</v>
      </c>
      <c r="D18" s="15">
        <f>SUM(D19:D20)</f>
        <v>6146163</v>
      </c>
      <c r="E18" s="59"/>
      <c r="F18" s="50"/>
    </row>
    <row r="19" spans="1:6" ht="48">
      <c r="A19" s="16"/>
      <c r="B19" s="17" t="s">
        <v>12</v>
      </c>
      <c r="C19" s="18">
        <v>5717193</v>
      </c>
      <c r="D19" s="18">
        <v>5916616</v>
      </c>
      <c r="E19" s="59">
        <f t="shared" si="0"/>
        <v>1.03</v>
      </c>
      <c r="F19" s="53" t="s">
        <v>71</v>
      </c>
    </row>
    <row r="20" spans="1:6" ht="48">
      <c r="A20" s="16"/>
      <c r="B20" s="17" t="s">
        <v>21</v>
      </c>
      <c r="C20" s="18">
        <v>100000</v>
      </c>
      <c r="D20" s="18">
        <v>229547</v>
      </c>
      <c r="E20" s="59">
        <f t="shared" si="0"/>
        <v>2.3</v>
      </c>
      <c r="F20" s="53" t="s">
        <v>72</v>
      </c>
    </row>
    <row r="21" spans="1:6" s="4" customFormat="1" ht="12.75">
      <c r="A21" s="10">
        <v>758</v>
      </c>
      <c r="B21" s="11" t="s">
        <v>5</v>
      </c>
      <c r="C21" s="12">
        <f>C22</f>
        <v>96274</v>
      </c>
      <c r="D21" s="12">
        <f>D22</f>
        <v>163971</v>
      </c>
      <c r="E21" s="59"/>
      <c r="F21" s="50"/>
    </row>
    <row r="22" spans="1:6" s="2" customFormat="1" ht="12.75">
      <c r="A22" s="13"/>
      <c r="B22" s="14" t="s">
        <v>14</v>
      </c>
      <c r="C22" s="15">
        <f>SUM(C23:C23)</f>
        <v>96274</v>
      </c>
      <c r="D22" s="15">
        <f>SUM(D23:D23)</f>
        <v>163971</v>
      </c>
      <c r="E22" s="59"/>
      <c r="F22" s="50"/>
    </row>
    <row r="23" spans="1:6" ht="24">
      <c r="A23" s="16"/>
      <c r="B23" s="17" t="s">
        <v>11</v>
      </c>
      <c r="C23" s="18">
        <v>96274</v>
      </c>
      <c r="D23" s="18">
        <v>163971</v>
      </c>
      <c r="E23" s="59">
        <f>D23/C23</f>
        <v>1.7</v>
      </c>
      <c r="F23" s="53" t="s">
        <v>60</v>
      </c>
    </row>
    <row r="24" spans="1:6" s="4" customFormat="1" ht="12.75">
      <c r="A24" s="10">
        <v>801</v>
      </c>
      <c r="B24" s="11" t="s">
        <v>6</v>
      </c>
      <c r="C24" s="12">
        <f>C25+C27</f>
        <v>39223</v>
      </c>
      <c r="D24" s="12">
        <f>D25+D27</f>
        <v>37665</v>
      </c>
      <c r="E24" s="59"/>
      <c r="F24" s="50"/>
    </row>
    <row r="25" spans="1:6" s="2" customFormat="1" ht="12.75">
      <c r="A25" s="13"/>
      <c r="B25" s="14" t="s">
        <v>7</v>
      </c>
      <c r="C25" s="15">
        <f>SUM(C26:C26)</f>
        <v>17223</v>
      </c>
      <c r="D25" s="15">
        <f>SUM(D26:D26)</f>
        <v>12333</v>
      </c>
      <c r="E25" s="59"/>
      <c r="F25" s="50"/>
    </row>
    <row r="26" spans="1:6" ht="56.25">
      <c r="A26" s="16"/>
      <c r="B26" s="17" t="s">
        <v>19</v>
      </c>
      <c r="C26" s="18">
        <v>17223</v>
      </c>
      <c r="D26" s="18">
        <v>12333</v>
      </c>
      <c r="E26" s="59">
        <f>D26/C26</f>
        <v>0.72</v>
      </c>
      <c r="F26" s="53" t="s">
        <v>73</v>
      </c>
    </row>
    <row r="27" spans="1:6" s="2" customFormat="1" ht="12.75">
      <c r="A27" s="13"/>
      <c r="B27" s="14" t="s">
        <v>18</v>
      </c>
      <c r="C27" s="15">
        <f>SUM(C28:C28)</f>
        <v>22000</v>
      </c>
      <c r="D27" s="15">
        <f>SUM(D28:D28)</f>
        <v>25332</v>
      </c>
      <c r="E27" s="59"/>
      <c r="F27" s="50"/>
    </row>
    <row r="28" spans="1:6" ht="24">
      <c r="A28" s="16"/>
      <c r="B28" s="17" t="s">
        <v>13</v>
      </c>
      <c r="C28" s="18">
        <v>22000</v>
      </c>
      <c r="D28" s="18">
        <v>25332</v>
      </c>
      <c r="E28" s="59">
        <f>D28/C28</f>
        <v>1.15</v>
      </c>
      <c r="F28" s="53" t="s">
        <v>63</v>
      </c>
    </row>
    <row r="29" spans="1:6" s="4" customFormat="1" ht="12.75">
      <c r="A29" s="10">
        <v>852</v>
      </c>
      <c r="B29" s="11" t="s">
        <v>35</v>
      </c>
      <c r="C29" s="12">
        <f>+C30+C36+C34</f>
        <v>3277000</v>
      </c>
      <c r="D29" s="12">
        <f>+D30+D36+D34</f>
        <v>3721917</v>
      </c>
      <c r="E29" s="59"/>
      <c r="F29" s="50"/>
    </row>
    <row r="30" spans="1:6" s="2" customFormat="1" ht="12.75">
      <c r="A30" s="13"/>
      <c r="B30" s="14" t="s">
        <v>3</v>
      </c>
      <c r="C30" s="15">
        <f>SUM(C31:C33)</f>
        <v>3078000</v>
      </c>
      <c r="D30" s="15">
        <f>SUM(D31:D33)</f>
        <v>3445959</v>
      </c>
      <c r="E30" s="59"/>
      <c r="F30" s="50"/>
    </row>
    <row r="31" spans="1:6" ht="24">
      <c r="A31" s="16"/>
      <c r="B31" s="17" t="s">
        <v>13</v>
      </c>
      <c r="C31" s="18">
        <v>3048000</v>
      </c>
      <c r="D31" s="18">
        <v>3374224</v>
      </c>
      <c r="E31" s="59">
        <f aca="true" t="shared" si="1" ref="E31:E40">D31/C31</f>
        <v>1.11</v>
      </c>
      <c r="F31" s="53" t="s">
        <v>79</v>
      </c>
    </row>
    <row r="32" spans="1:6" ht="36">
      <c r="A32" s="16"/>
      <c r="B32" s="27" t="s">
        <v>27</v>
      </c>
      <c r="C32" s="18"/>
      <c r="D32" s="18">
        <v>55100</v>
      </c>
      <c r="E32" s="59"/>
      <c r="F32" s="53" t="s">
        <v>59</v>
      </c>
    </row>
    <row r="33" spans="1:6" ht="51">
      <c r="A33" s="16"/>
      <c r="B33" s="17" t="s">
        <v>22</v>
      </c>
      <c r="C33" s="18">
        <f>30000</f>
        <v>30000</v>
      </c>
      <c r="D33" s="18">
        <v>16635</v>
      </c>
      <c r="E33" s="59">
        <f t="shared" si="1"/>
        <v>0.55</v>
      </c>
      <c r="F33" s="55" t="s">
        <v>64</v>
      </c>
    </row>
    <row r="34" spans="1:6" s="2" customFormat="1" ht="12.75">
      <c r="A34" s="13"/>
      <c r="B34" s="29" t="s">
        <v>31</v>
      </c>
      <c r="C34" s="15">
        <f>SUM(C35:C35)</f>
        <v>155000</v>
      </c>
      <c r="D34" s="15">
        <f>SUM(D35:D35)</f>
        <v>148607</v>
      </c>
      <c r="E34" s="59"/>
      <c r="F34" s="50"/>
    </row>
    <row r="35" spans="1:6" ht="63.75">
      <c r="A35" s="16"/>
      <c r="B35" s="17" t="s">
        <v>34</v>
      </c>
      <c r="C35" s="18">
        <f>155000</f>
        <v>155000</v>
      </c>
      <c r="D35" s="18">
        <v>148607</v>
      </c>
      <c r="E35" s="59">
        <f t="shared" si="1"/>
        <v>0.96</v>
      </c>
      <c r="F35" s="54" t="s">
        <v>80</v>
      </c>
    </row>
    <row r="36" spans="1:6" s="2" customFormat="1" ht="12.75">
      <c r="A36" s="13"/>
      <c r="B36" s="14" t="s">
        <v>4</v>
      </c>
      <c r="C36" s="15">
        <f>SUM(C37:C37)</f>
        <v>44000</v>
      </c>
      <c r="D36" s="15">
        <f>SUM(D37:D37)</f>
        <v>127351</v>
      </c>
      <c r="E36" s="59"/>
      <c r="F36" s="50"/>
    </row>
    <row r="37" spans="1:6" ht="48">
      <c r="A37" s="16"/>
      <c r="B37" s="17" t="s">
        <v>13</v>
      </c>
      <c r="C37" s="18">
        <v>44000</v>
      </c>
      <c r="D37" s="18">
        <v>127351</v>
      </c>
      <c r="E37" s="59">
        <f t="shared" si="1"/>
        <v>2.89</v>
      </c>
      <c r="F37" s="53" t="s">
        <v>58</v>
      </c>
    </row>
    <row r="38" spans="1:6" s="4" customFormat="1" ht="22.5">
      <c r="A38" s="10">
        <v>853</v>
      </c>
      <c r="B38" s="11" t="s">
        <v>20</v>
      </c>
      <c r="C38" s="12">
        <f>C39</f>
        <v>11000</v>
      </c>
      <c r="D38" s="12">
        <f>D39</f>
        <v>6986</v>
      </c>
      <c r="E38" s="59"/>
      <c r="F38" s="50"/>
    </row>
    <row r="39" spans="1:6" s="2" customFormat="1" ht="12.75">
      <c r="A39" s="13"/>
      <c r="B39" s="14" t="s">
        <v>24</v>
      </c>
      <c r="C39" s="15">
        <f>SUM(C40:C40)</f>
        <v>11000</v>
      </c>
      <c r="D39" s="15">
        <f>SUM(D40:D40)</f>
        <v>6986</v>
      </c>
      <c r="E39" s="59"/>
      <c r="F39" s="50"/>
    </row>
    <row r="40" spans="1:6" ht="56.25">
      <c r="A40" s="16"/>
      <c r="B40" s="17" t="s">
        <v>19</v>
      </c>
      <c r="C40" s="18">
        <v>11000</v>
      </c>
      <c r="D40" s="18">
        <v>6986</v>
      </c>
      <c r="E40" s="59">
        <f t="shared" si="1"/>
        <v>0.64</v>
      </c>
      <c r="F40" s="53" t="s">
        <v>74</v>
      </c>
    </row>
    <row r="41" spans="1:6" s="4" customFormat="1" ht="12.75">
      <c r="A41" s="10">
        <v>854</v>
      </c>
      <c r="B41" s="11" t="s">
        <v>8</v>
      </c>
      <c r="C41" s="12">
        <f>C42</f>
        <v>88800</v>
      </c>
      <c r="D41" s="12">
        <f>D42</f>
        <v>74234</v>
      </c>
      <c r="E41" s="59"/>
      <c r="F41" s="50"/>
    </row>
    <row r="42" spans="1:6" s="2" customFormat="1" ht="12.75">
      <c r="A42" s="13"/>
      <c r="B42" s="14" t="s">
        <v>25</v>
      </c>
      <c r="C42" s="15">
        <f>SUM(C43:C43)</f>
        <v>88800</v>
      </c>
      <c r="D42" s="15">
        <f>SUM(D43:D43)</f>
        <v>74234</v>
      </c>
      <c r="E42" s="60"/>
      <c r="F42" s="50"/>
    </row>
    <row r="43" spans="1:6" s="9" customFormat="1" ht="24">
      <c r="A43" s="28"/>
      <c r="B43" s="17" t="s">
        <v>17</v>
      </c>
      <c r="C43" s="30">
        <v>88800</v>
      </c>
      <c r="D43" s="30">
        <v>74234</v>
      </c>
      <c r="E43" s="59">
        <f>D43/C43</f>
        <v>0.84</v>
      </c>
      <c r="F43" s="53" t="s">
        <v>57</v>
      </c>
    </row>
    <row r="44" ht="12.75">
      <c r="B44" s="64" t="s">
        <v>65</v>
      </c>
    </row>
    <row r="45" spans="1:6" ht="56.25">
      <c r="A45" s="40" t="s">
        <v>15</v>
      </c>
      <c r="B45" s="41" t="s">
        <v>40</v>
      </c>
      <c r="C45" s="42" t="s">
        <v>41</v>
      </c>
      <c r="D45" s="42" t="s">
        <v>42</v>
      </c>
      <c r="E45" s="57" t="s">
        <v>52</v>
      </c>
      <c r="F45" s="43" t="s">
        <v>38</v>
      </c>
    </row>
    <row r="46" spans="1:6" ht="12.75">
      <c r="A46" s="31"/>
      <c r="B46" s="32" t="s">
        <v>43</v>
      </c>
      <c r="C46" s="33">
        <f>C47</f>
        <v>45000</v>
      </c>
      <c r="D46" s="33">
        <f>D47</f>
        <v>41694</v>
      </c>
      <c r="E46" s="61"/>
      <c r="F46" s="51"/>
    </row>
    <row r="47" spans="1:6" ht="12.75">
      <c r="A47" s="22"/>
      <c r="B47" s="29" t="s">
        <v>44</v>
      </c>
      <c r="C47" s="34">
        <f>SUM(C48:C48)</f>
        <v>45000</v>
      </c>
      <c r="D47" s="34">
        <f>SUM(D48:D48)</f>
        <v>41694</v>
      </c>
      <c r="E47" s="61"/>
      <c r="F47" s="51"/>
    </row>
    <row r="48" spans="1:6" ht="25.5">
      <c r="A48" s="19"/>
      <c r="B48" s="37" t="s">
        <v>45</v>
      </c>
      <c r="C48" s="36">
        <v>45000</v>
      </c>
      <c r="D48" s="36">
        <v>41693.65</v>
      </c>
      <c r="E48" s="61">
        <f>D48/C48</f>
        <v>0.93</v>
      </c>
      <c r="F48" s="51" t="s">
        <v>69</v>
      </c>
    </row>
    <row r="49" spans="1:6" ht="12.75">
      <c r="A49" s="19">
        <v>801</v>
      </c>
      <c r="B49" s="39" t="s">
        <v>6</v>
      </c>
      <c r="C49" s="33">
        <f>C50</f>
        <v>233360</v>
      </c>
      <c r="D49" s="33">
        <f>D50</f>
        <v>179434</v>
      </c>
      <c r="E49" s="61"/>
      <c r="F49" s="51"/>
    </row>
    <row r="50" spans="1:6" ht="12.75">
      <c r="A50" s="19"/>
      <c r="B50" s="29" t="s">
        <v>47</v>
      </c>
      <c r="C50" s="34">
        <f>SUM(C51:C52)</f>
        <v>233360</v>
      </c>
      <c r="D50" s="34">
        <f>SUM(D51:D52)</f>
        <v>179434</v>
      </c>
      <c r="E50" s="61"/>
      <c r="F50" s="51"/>
    </row>
    <row r="51" spans="1:6" ht="60">
      <c r="A51" s="19"/>
      <c r="B51" s="35" t="s">
        <v>46</v>
      </c>
      <c r="C51" s="36">
        <v>24959</v>
      </c>
      <c r="D51" s="36">
        <v>19224</v>
      </c>
      <c r="E51" s="61">
        <f>D51/C51</f>
        <v>0.77</v>
      </c>
      <c r="F51" s="51" t="s">
        <v>75</v>
      </c>
    </row>
    <row r="52" spans="1:6" ht="120">
      <c r="A52" s="19"/>
      <c r="B52" s="35" t="s">
        <v>48</v>
      </c>
      <c r="C52" s="38">
        <v>208401</v>
      </c>
      <c r="D52" s="38">
        <v>160210</v>
      </c>
      <c r="E52" s="61">
        <f>D52/C52</f>
        <v>0.77</v>
      </c>
      <c r="F52" s="51" t="s">
        <v>61</v>
      </c>
    </row>
    <row r="53" spans="1:6" ht="12.75">
      <c r="A53" s="19">
        <v>852</v>
      </c>
      <c r="B53" s="39" t="s">
        <v>49</v>
      </c>
      <c r="C53" s="33">
        <f>C54</f>
        <v>369987</v>
      </c>
      <c r="D53" s="33">
        <f>D54</f>
        <v>353694</v>
      </c>
      <c r="E53" s="61"/>
      <c r="F53" s="51"/>
    </row>
    <row r="54" spans="1:6" ht="12.75">
      <c r="A54" s="22"/>
      <c r="B54" s="29" t="s">
        <v>50</v>
      </c>
      <c r="C54" s="34">
        <f>SUM(C55:C55)</f>
        <v>369987</v>
      </c>
      <c r="D54" s="34">
        <f>SUM(D55:D55)</f>
        <v>353694</v>
      </c>
      <c r="E54" s="61"/>
      <c r="F54" s="51"/>
    </row>
    <row r="55" spans="1:6" ht="60">
      <c r="A55" s="19"/>
      <c r="B55" s="37" t="s">
        <v>51</v>
      </c>
      <c r="C55" s="36">
        <v>369987</v>
      </c>
      <c r="D55" s="36">
        <v>353694</v>
      </c>
      <c r="E55" s="61">
        <f>D55/C55</f>
        <v>0.96</v>
      </c>
      <c r="F55" s="51" t="s">
        <v>70</v>
      </c>
    </row>
    <row r="57" spans="1:6" s="48" customFormat="1" ht="11.25">
      <c r="A57" s="48" t="s">
        <v>53</v>
      </c>
      <c r="B57" s="6"/>
      <c r="E57" s="56"/>
      <c r="F57" s="52"/>
    </row>
    <row r="58" spans="1:6" s="48" customFormat="1" ht="11.25">
      <c r="A58" s="48" t="s">
        <v>55</v>
      </c>
      <c r="B58" s="6"/>
      <c r="E58" s="56"/>
      <c r="F58" s="52"/>
    </row>
    <row r="59" spans="1:6" s="48" customFormat="1" ht="11.25">
      <c r="A59" s="48" t="s">
        <v>54</v>
      </c>
      <c r="B59" s="6"/>
      <c r="E59" s="56"/>
      <c r="F59" s="52"/>
    </row>
  </sheetData>
  <printOptions/>
  <pageMargins left="0.75" right="0.75" top="1" bottom="1" header="0.5" footer="0.5"/>
  <pageSetup firstPageNumber="116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2007-03-07T10:30:45Z</cp:lastPrinted>
  <dcterms:created xsi:type="dcterms:W3CDTF">2000-10-24T20:52:35Z</dcterms:created>
  <dcterms:modified xsi:type="dcterms:W3CDTF">2007-03-07T10:30:54Z</dcterms:modified>
  <cp:category/>
  <cp:version/>
  <cp:contentType/>
  <cp:contentStatus/>
</cp:coreProperties>
</file>