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<sst xmlns="http://schemas.openxmlformats.org/spreadsheetml/2006/main" count="151" uniqueCount="108">
  <si>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</si>
  <si>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</si>
  <si>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</si>
  <si>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</si>
  <si>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</si>
  <si>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</si>
  <si>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</si>
  <si>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</si>
  <si>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</si>
  <si>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</si>
  <si>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</si>
  <si>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</si>
  <si>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</si>
  <si>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</si>
  <si>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</si>
  <si>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</si>
  <si>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</si>
  <si>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</si>
  <si>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</si>
  <si>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</si>
  <si>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</si>
  <si>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</si>
  <si>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</si>
  <si>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</si>
  <si>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</si>
  <si>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</si>
  <si>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</si>
  <si>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</si>
  <si>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</si>
  <si>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</si>
  <si>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</si>
  <si>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</si>
  <si>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</si>
  <si>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</si>
  <si>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</si>
  <si>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</si>
  <si>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</si>
  <si>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</si>
  <si>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</si>
  <si>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</si>
  <si>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</si>
  <si>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</si>
  <si>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</si>
  <si>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</si>
  <si>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</si>
  <si>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</si>
  <si>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</si>
  <si>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</si>
  <si>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</si>
  <si>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</si>
  <si>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</si>
  <si>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</si>
  <si>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</si>
  <si>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</si>
  <si>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</si>
  <si>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</si>
  <si>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</si>
  <si>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</si>
  <si>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</si>
  <si>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</si>
  <si>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</si>
  <si>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</si>
  <si>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</si>
  <si>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</si>
  <si>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</si>
  <si>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</si>
  <si>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</si>
  <si>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</si>
  <si>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</si>
  <si>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</si>
  <si>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</si>
  <si>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</si>
  <si>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</si>
  <si>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</si>
  <si>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</si>
  <si>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</si>
  <si>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</si>
  <si>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</si>
  <si>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</si>
  <si>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 xml:space="preserve">Załącznik  nr  1  do  uchwały   Rady    Powiatu  Toruńskiego 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</si>
  <si>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</si>
  <si>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</si>
  <si>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</si>
  <si>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</si>
  <si>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</si>
  <si>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</si>
  <si>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</si>
  <si>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</si>
  <si>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</si>
  <si>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</si>
  <si>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</si>
  <si>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</si>
  <si>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 xml:space="preserve">Powiatowe  Centra Pomocy  Rodzinie </t>
  </si>
  <si>
    <t>w  sprawie    budżetu  Powiatu  Toruńskiego  na  2008   ROK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</si>
  <si>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</si>
  <si>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</si>
  <si>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</si>
  <si>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</si>
  <si>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</si>
  <si>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 xml:space="preserve">Kolonie  i  obozy   dla  młodzieży polonijnej   w  kraju </t>
  </si>
  <si>
    <t>Dotacje otrzymane   z   funduszy  celowych na  finansowanie   lub   dofinansowanie    kosztów   realizacji   inwestycji   i  zakupów  inwestycyjnych j.s.f.p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</si>
  <si>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</si>
  <si>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</si>
  <si>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>Pozostała działalność</t>
  </si>
  <si>
    <t>Dotacje celowe otrzymane  z  powiatu  na zadania bieżące realizowane na podstawie porozumień (umów) między j.s.t.</t>
  </si>
  <si>
    <t xml:space="preserve">Dotacje  rozwojowe oraz  środki  na  sfinansowanie  wspólnej  polityki  rolnej </t>
  </si>
  <si>
    <t xml:space="preserve">Dotacje celowe otrzymane    z budżetu państwa na realizację  inwestycji  i  zakupów  inwestycyjnych  własnych powiatu </t>
  </si>
  <si>
    <t>zmiana  na   dzien  10.07.2008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</si>
</sst>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Times New Roman"/>
      <family val="1"/>
    </font>
    <font>
      <sz val="11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u val="single"/>
      <sz val="10"/>
      <name val="Arial CE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3" fontId="3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3" fontId="31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shrinkToFit="1"/>
    </xf>
    <xf numFmtId="3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vertical="center" wrapText="1" shrinkToFit="1"/>
    </xf>
    <xf numFmtId="3" fontId="0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vertical="center" wrapText="1" shrinkToFit="1"/>
    </xf>
    <xf numFmtId="3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shrinkToFit="1"/>
    </xf>
    <xf numFmtId="1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vertical="center" wrapText="1" shrinkToFit="1"/>
    </xf>
    <xf numFmtId="0" fontId="28" fillId="0" borderId="10" xfId="0" applyFont="1" applyFill="1" applyBorder="1" applyAlignment="1">
      <alignment/>
    </xf>
    <xf numFmtId="3" fontId="1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44"/>
  <sheetViews>
    <sheetView tabSelected="1" zoomScalePageLayoutView="0" workbookViewId="0" topLeftCell="A34">
      <selection activeCell="E124" sqref="E124"/>
    </sheetView>
  </sheetViews>
  <sheetFormatPr defaultColWidth="9.00390625" defaultRowHeight="12.75"/>
  <cols>
    <col min="1" max="1" width="4.625" style="12" customWidth="1"/>
    <col min="2" max="2" width="7.25390625" style="6" customWidth="1"/>
    <col min="3" max="3" width="5.875" style="12" bestFit="1" customWidth="1"/>
    <col min="4" max="4" width="40.75390625" style="15" customWidth="1"/>
    <col min="5" max="5" width="14.25390625" style="14" customWidth="1"/>
    <col min="6" max="6" width="10.125" style="14" customWidth="1"/>
    <col min="7" max="7" width="11.375" style="14" customWidth="1"/>
    <col min="8" max="8" width="11.625" style="14" bestFit="1" customWidth="1"/>
    <col min="9" max="16384" width="9.125" style="1" customWidth="1"/>
  </cols>
  <sheetData>
    <row r="1" spans="2:8" ht="24.75" customHeight="1">
      <c r="B1" s="8" t="s">
        <v>79</v>
      </c>
      <c r="E1" s="14" t="s">
        <v>74</v>
      </c>
      <c r="F1" s="14" t="s">
        <v>74</v>
      </c>
      <c r="G1" s="14" t="s">
        <v>74</v>
      </c>
      <c r="H1" s="14" t="s">
        <v>74</v>
      </c>
    </row>
    <row r="2" ht="15.75">
      <c r="B2" s="8" t="s">
        <v>93</v>
      </c>
    </row>
    <row r="3" spans="1:8" ht="12.75">
      <c r="A3" s="25"/>
      <c r="B3" s="26"/>
      <c r="C3" s="25"/>
      <c r="D3" s="22" t="s">
        <v>107</v>
      </c>
      <c r="E3" s="27"/>
      <c r="F3" s="27"/>
      <c r="G3" s="27"/>
      <c r="H3" s="27"/>
    </row>
    <row r="4" spans="1:8" ht="12.75">
      <c r="A4" s="25"/>
      <c r="B4" s="22"/>
      <c r="C4" s="25"/>
      <c r="D4" s="28" t="s">
        <v>82</v>
      </c>
      <c r="E4" s="27"/>
      <c r="F4" s="27"/>
      <c r="G4" s="27"/>
      <c r="H4" s="27"/>
    </row>
    <row r="5" spans="1:201" s="4" customFormat="1" ht="12.75">
      <c r="A5" s="29"/>
      <c r="B5" s="30"/>
      <c r="C5" s="29"/>
      <c r="D5" s="30"/>
      <c r="E5" s="31"/>
      <c r="F5" s="31"/>
      <c r="G5" s="31"/>
      <c r="H5" s="3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51">
      <c r="A6" s="32" t="s">
        <v>30</v>
      </c>
      <c r="B6" s="33" t="s">
        <v>33</v>
      </c>
      <c r="C6" s="32" t="s">
        <v>35</v>
      </c>
      <c r="D6" s="33" t="s">
        <v>32</v>
      </c>
      <c r="E6" s="34" t="s">
        <v>86</v>
      </c>
      <c r="F6" s="34" t="s">
        <v>89</v>
      </c>
      <c r="G6" s="34" t="s">
        <v>90</v>
      </c>
      <c r="H6" s="34" t="s">
        <v>91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2.75" hidden="1">
      <c r="A7" s="35"/>
      <c r="B7" s="36"/>
      <c r="C7" s="35"/>
      <c r="D7" s="36"/>
      <c r="E7" s="37"/>
      <c r="F7" s="37"/>
      <c r="G7" s="37"/>
      <c r="H7" s="3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2.75" hidden="1">
      <c r="A8" s="38" t="s">
        <v>0</v>
      </c>
      <c r="B8" s="39"/>
      <c r="C8" s="38"/>
      <c r="D8" s="39" t="s">
        <v>3</v>
      </c>
      <c r="E8" s="40">
        <f>E9+E11</f>
        <v>45000</v>
      </c>
      <c r="F8" s="40">
        <f>F9+F11</f>
        <v>0</v>
      </c>
      <c r="G8" s="40">
        <f>G9+G11</f>
        <v>0</v>
      </c>
      <c r="H8" s="40">
        <f>E8+F8-G8</f>
        <v>45000</v>
      </c>
    </row>
    <row r="9" spans="1:8" s="2" customFormat="1" ht="25.5" hidden="1">
      <c r="A9" s="41"/>
      <c r="B9" s="42" t="s">
        <v>1</v>
      </c>
      <c r="C9" s="41"/>
      <c r="D9" s="42" t="s">
        <v>31</v>
      </c>
      <c r="E9" s="43">
        <f>SUM(E10:E10)</f>
        <v>45000</v>
      </c>
      <c r="F9" s="43">
        <f>SUM(F10:F10)</f>
        <v>0</v>
      </c>
      <c r="G9" s="43">
        <f>SUM(G10:G10)</f>
        <v>0</v>
      </c>
      <c r="H9" s="40">
        <f aca="true" t="shared" si="0" ref="H9:H78">E9+F9-G9</f>
        <v>45000</v>
      </c>
    </row>
    <row r="10" spans="1:8" ht="51" hidden="1">
      <c r="A10" s="21"/>
      <c r="B10" s="18"/>
      <c r="C10" s="21">
        <v>2110</v>
      </c>
      <c r="D10" s="18" t="s">
        <v>44</v>
      </c>
      <c r="E10" s="44">
        <v>45000</v>
      </c>
      <c r="F10" s="44"/>
      <c r="G10" s="44"/>
      <c r="H10" s="40">
        <f t="shared" si="0"/>
        <v>45000</v>
      </c>
    </row>
    <row r="11" spans="1:8" s="2" customFormat="1" ht="25.5" hidden="1">
      <c r="A11" s="41"/>
      <c r="B11" s="42" t="s">
        <v>64</v>
      </c>
      <c r="C11" s="41"/>
      <c r="D11" s="42" t="s">
        <v>65</v>
      </c>
      <c r="E11" s="43">
        <f>SUM(E12:E12)</f>
        <v>0</v>
      </c>
      <c r="F11" s="43">
        <f>SUM(F12:F12)</f>
        <v>0</v>
      </c>
      <c r="G11" s="43">
        <f>SUM(G12:G12)</f>
        <v>0</v>
      </c>
      <c r="H11" s="40">
        <f t="shared" si="0"/>
        <v>0</v>
      </c>
    </row>
    <row r="12" spans="1:8" ht="51" hidden="1">
      <c r="A12" s="21"/>
      <c r="B12" s="18"/>
      <c r="C12" s="21">
        <v>2360</v>
      </c>
      <c r="D12" s="18" t="s">
        <v>58</v>
      </c>
      <c r="E12" s="44"/>
      <c r="F12" s="44"/>
      <c r="G12" s="44"/>
      <c r="H12" s="40">
        <f t="shared" si="0"/>
        <v>0</v>
      </c>
    </row>
    <row r="13" spans="1:8" s="5" customFormat="1" ht="12.75" hidden="1">
      <c r="A13" s="38" t="s">
        <v>2</v>
      </c>
      <c r="B13" s="39"/>
      <c r="C13" s="38"/>
      <c r="D13" s="39" t="s">
        <v>4</v>
      </c>
      <c r="E13" s="40">
        <f aca="true" t="shared" si="1" ref="E13:G14">E14</f>
        <v>265000</v>
      </c>
      <c r="F13" s="40">
        <f t="shared" si="1"/>
        <v>0</v>
      </c>
      <c r="G13" s="40">
        <f t="shared" si="1"/>
        <v>0</v>
      </c>
      <c r="H13" s="40">
        <f t="shared" si="0"/>
        <v>265000</v>
      </c>
    </row>
    <row r="14" spans="1:8" s="5" customFormat="1" ht="25.5" hidden="1">
      <c r="A14" s="38"/>
      <c r="B14" s="42" t="s">
        <v>39</v>
      </c>
      <c r="C14" s="41"/>
      <c r="D14" s="42" t="s">
        <v>40</v>
      </c>
      <c r="E14" s="43">
        <f t="shared" si="1"/>
        <v>265000</v>
      </c>
      <c r="F14" s="43">
        <f t="shared" si="1"/>
        <v>0</v>
      </c>
      <c r="G14" s="43">
        <f t="shared" si="1"/>
        <v>0</v>
      </c>
      <c r="H14" s="40">
        <f t="shared" si="0"/>
        <v>265000</v>
      </c>
    </row>
    <row r="15" spans="1:8" ht="51" hidden="1">
      <c r="A15" s="21"/>
      <c r="B15" s="18"/>
      <c r="C15" s="23">
        <v>2700</v>
      </c>
      <c r="D15" s="18" t="s">
        <v>43</v>
      </c>
      <c r="E15" s="44">
        <v>265000</v>
      </c>
      <c r="F15" s="44"/>
      <c r="G15" s="44"/>
      <c r="H15" s="40">
        <f t="shared" si="0"/>
        <v>265000</v>
      </c>
    </row>
    <row r="16" spans="1:8" s="7" customFormat="1" ht="12.75" hidden="1">
      <c r="A16" s="45">
        <v>600</v>
      </c>
      <c r="B16" s="45"/>
      <c r="C16" s="46"/>
      <c r="D16" s="47" t="s">
        <v>72</v>
      </c>
      <c r="E16" s="40">
        <f>E17</f>
        <v>232500</v>
      </c>
      <c r="F16" s="40">
        <f>F17</f>
        <v>0</v>
      </c>
      <c r="G16" s="40">
        <f>G17</f>
        <v>0</v>
      </c>
      <c r="H16" s="40">
        <f t="shared" si="0"/>
        <v>232500</v>
      </c>
    </row>
    <row r="17" spans="1:8" s="7" customFormat="1" ht="12.75" hidden="1">
      <c r="A17" s="48"/>
      <c r="B17" s="48">
        <v>60014</v>
      </c>
      <c r="C17" s="49"/>
      <c r="D17" s="50" t="s">
        <v>73</v>
      </c>
      <c r="E17" s="40">
        <f>SUM(E18:E20)</f>
        <v>232500</v>
      </c>
      <c r="F17" s="40">
        <f>SUM(F18:F20)</f>
        <v>0</v>
      </c>
      <c r="G17" s="40">
        <f>SUM(G18:G20)</f>
        <v>0</v>
      </c>
      <c r="H17" s="40">
        <f t="shared" si="0"/>
        <v>232500</v>
      </c>
    </row>
    <row r="18" spans="1:8" s="7" customFormat="1" ht="51" hidden="1">
      <c r="A18" s="51"/>
      <c r="B18" s="51"/>
      <c r="C18" s="52">
        <v>2310</v>
      </c>
      <c r="D18" s="24" t="s">
        <v>87</v>
      </c>
      <c r="E18" s="44">
        <v>100000</v>
      </c>
      <c r="F18" s="44"/>
      <c r="G18" s="44"/>
      <c r="H18" s="40">
        <f t="shared" si="0"/>
        <v>100000</v>
      </c>
    </row>
    <row r="19" spans="1:8" s="7" customFormat="1" ht="51" hidden="1">
      <c r="A19" s="53"/>
      <c r="B19" s="53"/>
      <c r="C19" s="54">
        <v>6610</v>
      </c>
      <c r="D19" s="17" t="s">
        <v>94</v>
      </c>
      <c r="E19" s="55">
        <v>25000</v>
      </c>
      <c r="F19" s="55"/>
      <c r="G19" s="55"/>
      <c r="H19" s="56">
        <f t="shared" si="0"/>
        <v>25000</v>
      </c>
    </row>
    <row r="20" spans="1:8" s="7" customFormat="1" ht="51" hidden="1">
      <c r="A20" s="53"/>
      <c r="B20" s="53"/>
      <c r="C20" s="54">
        <v>6610</v>
      </c>
      <c r="D20" s="24" t="s">
        <v>94</v>
      </c>
      <c r="E20" s="55">
        <v>107500</v>
      </c>
      <c r="F20" s="55"/>
      <c r="G20" s="55"/>
      <c r="H20" s="56">
        <f>E20+F20-G20</f>
        <v>107500</v>
      </c>
    </row>
    <row r="21" spans="1:8" s="5" customFormat="1" ht="12.75">
      <c r="A21" s="38">
        <v>700</v>
      </c>
      <c r="B21" s="39"/>
      <c r="C21" s="38"/>
      <c r="D21" s="39" t="s">
        <v>5</v>
      </c>
      <c r="E21" s="40">
        <f>SUM(E22:E22)</f>
        <v>0</v>
      </c>
      <c r="F21" s="40">
        <f>SUM(F22:F22)</f>
        <v>3843</v>
      </c>
      <c r="G21" s="40">
        <f>SUM(G22:G22)</f>
        <v>0</v>
      </c>
      <c r="H21" s="40">
        <f t="shared" si="0"/>
        <v>3843</v>
      </c>
    </row>
    <row r="22" spans="1:8" s="2" customFormat="1" ht="12.75">
      <c r="A22" s="41"/>
      <c r="B22" s="42">
        <v>70005</v>
      </c>
      <c r="C22" s="41"/>
      <c r="D22" s="42" t="s">
        <v>6</v>
      </c>
      <c r="E22" s="43"/>
      <c r="F22" s="43">
        <f>SUM(F23:F25)</f>
        <v>3843</v>
      </c>
      <c r="G22" s="43">
        <f>SUM(G23:G25)</f>
        <v>0</v>
      </c>
      <c r="H22" s="40">
        <f t="shared" si="0"/>
        <v>3843</v>
      </c>
    </row>
    <row r="23" spans="1:8" ht="63.75" hidden="1">
      <c r="A23" s="21"/>
      <c r="B23" s="18"/>
      <c r="C23" s="21" t="s">
        <v>47</v>
      </c>
      <c r="D23" s="18" t="s">
        <v>45</v>
      </c>
      <c r="E23" s="44">
        <v>37000</v>
      </c>
      <c r="F23" s="44"/>
      <c r="G23" s="44"/>
      <c r="H23" s="40">
        <f t="shared" si="0"/>
        <v>37000</v>
      </c>
    </row>
    <row r="24" spans="1:8" ht="51">
      <c r="A24" s="21"/>
      <c r="B24" s="18"/>
      <c r="C24" s="21">
        <v>2110</v>
      </c>
      <c r="D24" s="18" t="s">
        <v>44</v>
      </c>
      <c r="E24" s="44">
        <v>50306</v>
      </c>
      <c r="F24" s="44">
        <v>3843</v>
      </c>
      <c r="G24" s="44"/>
      <c r="H24" s="40">
        <f t="shared" si="0"/>
        <v>54149</v>
      </c>
    </row>
    <row r="25" spans="1:8" ht="51" hidden="1">
      <c r="A25" s="21"/>
      <c r="B25" s="18"/>
      <c r="C25" s="21">
        <v>2360</v>
      </c>
      <c r="D25" s="18" t="s">
        <v>58</v>
      </c>
      <c r="E25" s="44">
        <v>132000</v>
      </c>
      <c r="F25" s="44"/>
      <c r="G25" s="44"/>
      <c r="H25" s="40">
        <f t="shared" si="0"/>
        <v>132000</v>
      </c>
    </row>
    <row r="26" spans="1:8" s="5" customFormat="1" ht="12.75" hidden="1">
      <c r="A26" s="38">
        <v>710</v>
      </c>
      <c r="B26" s="39"/>
      <c r="C26" s="38"/>
      <c r="D26" s="39" t="s">
        <v>7</v>
      </c>
      <c r="E26" s="40">
        <f>E32+E27+E30</f>
        <v>490800</v>
      </c>
      <c r="F26" s="40">
        <f>F32+F27+F30</f>
        <v>0</v>
      </c>
      <c r="G26" s="40">
        <f>G32+G27+G30</f>
        <v>0</v>
      </c>
      <c r="H26" s="40">
        <f t="shared" si="0"/>
        <v>490800</v>
      </c>
    </row>
    <row r="27" spans="1:8" s="2" customFormat="1" ht="12.75" hidden="1">
      <c r="A27" s="41"/>
      <c r="B27" s="42">
        <v>71013</v>
      </c>
      <c r="C27" s="41"/>
      <c r="D27" s="42" t="s">
        <v>8</v>
      </c>
      <c r="E27" s="43">
        <f>SUM(E28:E28)</f>
        <v>50000</v>
      </c>
      <c r="F27" s="43">
        <f>SUM(F28:F28)</f>
        <v>0</v>
      </c>
      <c r="G27" s="43">
        <f>SUM(G28:G28)</f>
        <v>0</v>
      </c>
      <c r="H27" s="40">
        <f t="shared" si="0"/>
        <v>50000</v>
      </c>
    </row>
    <row r="28" spans="1:8" ht="51" hidden="1">
      <c r="A28" s="21"/>
      <c r="B28" s="18"/>
      <c r="C28" s="21">
        <v>2110</v>
      </c>
      <c r="D28" s="18" t="s">
        <v>44</v>
      </c>
      <c r="E28" s="44">
        <v>50000</v>
      </c>
      <c r="F28" s="44"/>
      <c r="G28" s="44"/>
      <c r="H28" s="40">
        <f t="shared" si="0"/>
        <v>50000</v>
      </c>
    </row>
    <row r="29" spans="1:8" ht="12.75" hidden="1">
      <c r="A29" s="21"/>
      <c r="B29" s="18"/>
      <c r="C29" s="21"/>
      <c r="D29" s="18"/>
      <c r="E29" s="44"/>
      <c r="F29" s="44"/>
      <c r="G29" s="44"/>
      <c r="H29" s="40">
        <f t="shared" si="0"/>
        <v>0</v>
      </c>
    </row>
    <row r="30" spans="1:8" s="2" customFormat="1" ht="12.75" hidden="1">
      <c r="A30" s="41"/>
      <c r="B30" s="42">
        <v>71014</v>
      </c>
      <c r="C30" s="41"/>
      <c r="D30" s="42" t="s">
        <v>68</v>
      </c>
      <c r="E30" s="43">
        <v>4200</v>
      </c>
      <c r="F30" s="43">
        <f>SUM(F31:F31)</f>
        <v>0</v>
      </c>
      <c r="G30" s="43">
        <f>SUM(G31:G31)</f>
        <v>0</v>
      </c>
      <c r="H30" s="40">
        <f t="shared" si="0"/>
        <v>4200</v>
      </c>
    </row>
    <row r="31" spans="1:8" ht="51" hidden="1">
      <c r="A31" s="21"/>
      <c r="B31" s="18"/>
      <c r="C31" s="21">
        <v>2110</v>
      </c>
      <c r="D31" s="18" t="s">
        <v>44</v>
      </c>
      <c r="E31" s="44">
        <v>4200</v>
      </c>
      <c r="F31" s="44"/>
      <c r="G31" s="44"/>
      <c r="H31" s="40">
        <f t="shared" si="0"/>
        <v>4200</v>
      </c>
    </row>
    <row r="32" spans="1:8" s="2" customFormat="1" ht="12.75" hidden="1">
      <c r="A32" s="41"/>
      <c r="B32" s="42">
        <v>71015</v>
      </c>
      <c r="C32" s="41"/>
      <c r="D32" s="42" t="s">
        <v>9</v>
      </c>
      <c r="E32" s="43">
        <f>SUM(E33:E33)</f>
        <v>436600</v>
      </c>
      <c r="F32" s="43">
        <f>SUM(F33:F33)</f>
        <v>0</v>
      </c>
      <c r="G32" s="43">
        <f>SUM(G33:G33)</f>
        <v>0</v>
      </c>
      <c r="H32" s="40">
        <f t="shared" si="0"/>
        <v>436600</v>
      </c>
    </row>
    <row r="33" spans="1:8" s="2" customFormat="1" ht="51" hidden="1">
      <c r="A33" s="41"/>
      <c r="B33" s="42"/>
      <c r="C33" s="21">
        <v>2110</v>
      </c>
      <c r="D33" s="18" t="s">
        <v>44</v>
      </c>
      <c r="E33" s="44">
        <v>436600</v>
      </c>
      <c r="F33" s="44"/>
      <c r="G33" s="44"/>
      <c r="H33" s="40">
        <f t="shared" si="0"/>
        <v>436600</v>
      </c>
    </row>
    <row r="34" spans="1:8" s="5" customFormat="1" ht="12.75">
      <c r="A34" s="38">
        <v>750</v>
      </c>
      <c r="B34" s="39"/>
      <c r="C34" s="38"/>
      <c r="D34" s="39" t="s">
        <v>10</v>
      </c>
      <c r="E34" s="40"/>
      <c r="F34" s="40">
        <f>F35+F37+F42</f>
        <v>0</v>
      </c>
      <c r="G34" s="40">
        <f>G35+G37+G42</f>
        <v>5670</v>
      </c>
      <c r="H34" s="40">
        <f t="shared" si="0"/>
        <v>-5670</v>
      </c>
    </row>
    <row r="35" spans="1:8" s="2" customFormat="1" ht="12.75" hidden="1">
      <c r="A35" s="41"/>
      <c r="B35" s="42">
        <v>75011</v>
      </c>
      <c r="C35" s="41"/>
      <c r="D35" s="42" t="s">
        <v>11</v>
      </c>
      <c r="E35" s="43">
        <f>SUM(E36:E36)</f>
        <v>269379</v>
      </c>
      <c r="F35" s="43">
        <f>SUM(F36:F36)</f>
        <v>0</v>
      </c>
      <c r="G35" s="43">
        <f>SUM(G36:G36)</f>
        <v>0</v>
      </c>
      <c r="H35" s="40">
        <f t="shared" si="0"/>
        <v>269379</v>
      </c>
    </row>
    <row r="36" spans="1:8" ht="51" hidden="1">
      <c r="A36" s="21"/>
      <c r="B36" s="18"/>
      <c r="C36" s="21">
        <v>2110</v>
      </c>
      <c r="D36" s="18" t="s">
        <v>44</v>
      </c>
      <c r="E36" s="44">
        <v>269379</v>
      </c>
      <c r="F36" s="44"/>
      <c r="G36" s="44"/>
      <c r="H36" s="40">
        <f t="shared" si="0"/>
        <v>269379</v>
      </c>
    </row>
    <row r="37" spans="1:8" s="2" customFormat="1" ht="12.75" hidden="1">
      <c r="A37" s="41"/>
      <c r="B37" s="42">
        <v>75020</v>
      </c>
      <c r="C37" s="41"/>
      <c r="D37" s="42" t="s">
        <v>23</v>
      </c>
      <c r="E37" s="43">
        <f>SUM(E38:E41)</f>
        <v>2199703</v>
      </c>
      <c r="F37" s="43">
        <f>SUM(F38:F41)</f>
        <v>0</v>
      </c>
      <c r="G37" s="43">
        <f>SUM(G38:G41)</f>
        <v>0</v>
      </c>
      <c r="H37" s="40">
        <f t="shared" si="0"/>
        <v>2199703</v>
      </c>
    </row>
    <row r="38" spans="1:8" ht="12.75" hidden="1">
      <c r="A38" s="21"/>
      <c r="B38" s="18"/>
      <c r="C38" s="21" t="s">
        <v>55</v>
      </c>
      <c r="D38" s="18" t="s">
        <v>24</v>
      </c>
      <c r="E38" s="44">
        <v>1780000</v>
      </c>
      <c r="F38" s="44"/>
      <c r="G38" s="44"/>
      <c r="H38" s="40">
        <f t="shared" si="0"/>
        <v>1780000</v>
      </c>
    </row>
    <row r="39" spans="1:8" ht="12.75" hidden="1">
      <c r="A39" s="21"/>
      <c r="B39" s="18"/>
      <c r="C39" s="21" t="s">
        <v>66</v>
      </c>
      <c r="D39" s="18" t="s">
        <v>69</v>
      </c>
      <c r="E39" s="44">
        <v>25000</v>
      </c>
      <c r="F39" s="44"/>
      <c r="G39" s="44"/>
      <c r="H39" s="40">
        <f t="shared" si="0"/>
        <v>25000</v>
      </c>
    </row>
    <row r="40" spans="1:8" ht="63.75" hidden="1">
      <c r="A40" s="21"/>
      <c r="B40" s="18"/>
      <c r="C40" s="21" t="s">
        <v>47</v>
      </c>
      <c r="D40" s="18" t="s">
        <v>45</v>
      </c>
      <c r="E40" s="44">
        <f>340000+1200+17000+400+21103</f>
        <v>379703</v>
      </c>
      <c r="F40" s="44"/>
      <c r="G40" s="44"/>
      <c r="H40" s="40">
        <f t="shared" si="0"/>
        <v>379703</v>
      </c>
    </row>
    <row r="41" spans="1:8" ht="12.75" hidden="1">
      <c r="A41" s="21"/>
      <c r="B41" s="18"/>
      <c r="C41" s="23" t="s">
        <v>56</v>
      </c>
      <c r="D41" s="18" t="s">
        <v>57</v>
      </c>
      <c r="E41" s="44">
        <v>15000</v>
      </c>
      <c r="F41" s="44"/>
      <c r="G41" s="44"/>
      <c r="H41" s="40">
        <f t="shared" si="0"/>
        <v>15000</v>
      </c>
    </row>
    <row r="42" spans="1:8" s="2" customFormat="1" ht="12.75">
      <c r="A42" s="41"/>
      <c r="B42" s="42">
        <v>75045</v>
      </c>
      <c r="C42" s="41"/>
      <c r="D42" s="42" t="s">
        <v>12</v>
      </c>
      <c r="E42" s="43"/>
      <c r="F42" s="43">
        <f>SUM(F43:F44)</f>
        <v>0</v>
      </c>
      <c r="G42" s="43">
        <f>SUM(G43:G44)</f>
        <v>5670</v>
      </c>
      <c r="H42" s="40">
        <f t="shared" si="0"/>
        <v>-5670</v>
      </c>
    </row>
    <row r="43" spans="1:8" ht="51" hidden="1">
      <c r="A43" s="21"/>
      <c r="B43" s="18"/>
      <c r="C43" s="21">
        <v>2110</v>
      </c>
      <c r="D43" s="18" t="s">
        <v>44</v>
      </c>
      <c r="E43" s="44">
        <v>39000</v>
      </c>
      <c r="F43" s="44"/>
      <c r="G43" s="44"/>
      <c r="H43" s="40">
        <f t="shared" si="0"/>
        <v>39000</v>
      </c>
    </row>
    <row r="44" spans="1:8" ht="51">
      <c r="A44" s="21"/>
      <c r="B44" s="18"/>
      <c r="C44" s="21">
        <v>2120</v>
      </c>
      <c r="D44" s="18" t="s">
        <v>59</v>
      </c>
      <c r="E44" s="44">
        <v>24000</v>
      </c>
      <c r="F44" s="44"/>
      <c r="G44" s="44">
        <v>5670</v>
      </c>
      <c r="H44" s="40">
        <f t="shared" si="0"/>
        <v>18330</v>
      </c>
    </row>
    <row r="45" spans="1:8" s="5" customFormat="1" ht="38.25" hidden="1">
      <c r="A45" s="38">
        <v>756</v>
      </c>
      <c r="B45" s="39"/>
      <c r="C45" s="38"/>
      <c r="D45" s="39" t="s">
        <v>76</v>
      </c>
      <c r="E45" s="40">
        <f>SUM(E46:E46)</f>
        <v>8047500</v>
      </c>
      <c r="F45" s="40">
        <f>SUM(F46:F46)</f>
        <v>0</v>
      </c>
      <c r="G45" s="40">
        <f>SUM(G46:G46)</f>
        <v>0</v>
      </c>
      <c r="H45" s="40">
        <f t="shared" si="0"/>
        <v>8047500</v>
      </c>
    </row>
    <row r="46" spans="1:8" s="2" customFormat="1" ht="25.5" hidden="1">
      <c r="A46" s="41"/>
      <c r="B46" s="42">
        <v>75622</v>
      </c>
      <c r="C46" s="41"/>
      <c r="D46" s="42" t="s">
        <v>77</v>
      </c>
      <c r="E46" s="43">
        <f>SUM(E47:E48)</f>
        <v>8047500</v>
      </c>
      <c r="F46" s="43">
        <f>SUM(F47:F48)</f>
        <v>0</v>
      </c>
      <c r="G46" s="43">
        <f>SUM(G47:G48)</f>
        <v>0</v>
      </c>
      <c r="H46" s="40">
        <f t="shared" si="0"/>
        <v>8047500</v>
      </c>
    </row>
    <row r="47" spans="1:8" ht="12.75" hidden="1">
      <c r="A47" s="21"/>
      <c r="B47" s="18"/>
      <c r="C47" s="21" t="s">
        <v>51</v>
      </c>
      <c r="D47" s="18" t="s">
        <v>26</v>
      </c>
      <c r="E47" s="44">
        <v>7907500</v>
      </c>
      <c r="F47" s="44"/>
      <c r="G47" s="44"/>
      <c r="H47" s="40">
        <f t="shared" si="0"/>
        <v>7907500</v>
      </c>
    </row>
    <row r="48" spans="1:8" ht="12.75" hidden="1">
      <c r="A48" s="21"/>
      <c r="B48" s="18"/>
      <c r="C48" s="21" t="s">
        <v>52</v>
      </c>
      <c r="D48" s="18" t="s">
        <v>53</v>
      </c>
      <c r="E48" s="44">
        <v>140000</v>
      </c>
      <c r="F48" s="44"/>
      <c r="G48" s="44"/>
      <c r="H48" s="40">
        <f t="shared" si="0"/>
        <v>140000</v>
      </c>
    </row>
    <row r="49" spans="1:8" s="5" customFormat="1" ht="12.75" hidden="1">
      <c r="A49" s="38">
        <v>758</v>
      </c>
      <c r="B49" s="39"/>
      <c r="C49" s="38"/>
      <c r="D49" s="39" t="s">
        <v>18</v>
      </c>
      <c r="E49" s="40">
        <f>E50+E54+E58+E56+E52</f>
        <v>21824426</v>
      </c>
      <c r="F49" s="40">
        <f>F50+F54+F58+F56+F52</f>
        <v>0</v>
      </c>
      <c r="G49" s="40">
        <f>G50+G54+G58+G56+G52</f>
        <v>0</v>
      </c>
      <c r="H49" s="40">
        <f t="shared" si="0"/>
        <v>21824426</v>
      </c>
    </row>
    <row r="50" spans="1:8" s="2" customFormat="1" ht="25.5" hidden="1">
      <c r="A50" s="41"/>
      <c r="B50" s="42">
        <v>75801</v>
      </c>
      <c r="C50" s="41"/>
      <c r="D50" s="42" t="s">
        <v>63</v>
      </c>
      <c r="E50" s="43">
        <f>SUM(E51:E51)</f>
        <v>14192721</v>
      </c>
      <c r="F50" s="43">
        <f>SUM(F51:F51)</f>
        <v>0</v>
      </c>
      <c r="G50" s="43">
        <f>SUM(G51:G51)</f>
        <v>0</v>
      </c>
      <c r="H50" s="40">
        <f t="shared" si="0"/>
        <v>14192721</v>
      </c>
    </row>
    <row r="51" spans="1:8" ht="12.75" hidden="1">
      <c r="A51" s="21"/>
      <c r="B51" s="18"/>
      <c r="C51" s="21">
        <v>2920</v>
      </c>
      <c r="D51" s="18" t="s">
        <v>27</v>
      </c>
      <c r="E51" s="44">
        <v>14192721</v>
      </c>
      <c r="F51" s="44"/>
      <c r="G51" s="44"/>
      <c r="H51" s="40">
        <f t="shared" si="0"/>
        <v>14192721</v>
      </c>
    </row>
    <row r="52" spans="1:8" s="2" customFormat="1" ht="12.75" hidden="1">
      <c r="A52" s="41"/>
      <c r="B52" s="42">
        <v>75802</v>
      </c>
      <c r="C52" s="41"/>
      <c r="D52" s="42" t="s">
        <v>101</v>
      </c>
      <c r="E52" s="43">
        <f>SUM(E53:E53)</f>
        <v>386000</v>
      </c>
      <c r="F52" s="43">
        <f>SUM(F53:F53)</f>
        <v>0</v>
      </c>
      <c r="G52" s="43">
        <f>SUM(G53:G53)</f>
        <v>0</v>
      </c>
      <c r="H52" s="40">
        <f>E52+F52-G52</f>
        <v>386000</v>
      </c>
    </row>
    <row r="53" spans="1:8" ht="63.75" hidden="1">
      <c r="A53" s="21"/>
      <c r="B53" s="18"/>
      <c r="C53" s="21">
        <v>6180</v>
      </c>
      <c r="D53" s="18" t="s">
        <v>102</v>
      </c>
      <c r="E53" s="44">
        <v>386000</v>
      </c>
      <c r="F53" s="44"/>
      <c r="G53" s="44"/>
      <c r="H53" s="40">
        <f>E53+F53-G53</f>
        <v>386000</v>
      </c>
    </row>
    <row r="54" spans="1:8" s="2" customFormat="1" ht="25.5" hidden="1">
      <c r="A54" s="41"/>
      <c r="B54" s="42">
        <v>75803</v>
      </c>
      <c r="C54" s="41"/>
      <c r="D54" s="42" t="s">
        <v>34</v>
      </c>
      <c r="E54" s="43">
        <f>SUM(E55:E55)</f>
        <v>6698199</v>
      </c>
      <c r="F54" s="43">
        <f>SUM(F55:F55)</f>
        <v>0</v>
      </c>
      <c r="G54" s="43">
        <f>SUM(G55:G55)</f>
        <v>0</v>
      </c>
      <c r="H54" s="40">
        <f t="shared" si="0"/>
        <v>6698199</v>
      </c>
    </row>
    <row r="55" spans="1:8" ht="12.75" hidden="1">
      <c r="A55" s="21"/>
      <c r="B55" s="18"/>
      <c r="C55" s="21">
        <v>2920</v>
      </c>
      <c r="D55" s="18" t="s">
        <v>27</v>
      </c>
      <c r="E55" s="44">
        <v>6698199</v>
      </c>
      <c r="F55" s="44"/>
      <c r="G55" s="44"/>
      <c r="H55" s="40">
        <f t="shared" si="0"/>
        <v>6698199</v>
      </c>
    </row>
    <row r="56" spans="1:8" s="2" customFormat="1" ht="25.5" hidden="1">
      <c r="A56" s="41"/>
      <c r="B56" s="42">
        <v>75832</v>
      </c>
      <c r="C56" s="41"/>
      <c r="D56" s="42" t="s">
        <v>54</v>
      </c>
      <c r="E56" s="43">
        <f>SUM(E57:E57)</f>
        <v>339576</v>
      </c>
      <c r="F56" s="43">
        <f>SUM(F57:F57)</f>
        <v>0</v>
      </c>
      <c r="G56" s="43">
        <f>SUM(G57:G57)</f>
        <v>0</v>
      </c>
      <c r="H56" s="40">
        <f t="shared" si="0"/>
        <v>339576</v>
      </c>
    </row>
    <row r="57" spans="1:8" ht="12.75" hidden="1">
      <c r="A57" s="21"/>
      <c r="B57" s="18"/>
      <c r="C57" s="21">
        <v>2920</v>
      </c>
      <c r="D57" s="18" t="s">
        <v>27</v>
      </c>
      <c r="E57" s="44">
        <v>339576</v>
      </c>
      <c r="F57" s="44"/>
      <c r="G57" s="44"/>
      <c r="H57" s="40">
        <f t="shared" si="0"/>
        <v>339576</v>
      </c>
    </row>
    <row r="58" spans="1:8" s="2" customFormat="1" ht="12.75" hidden="1">
      <c r="A58" s="41"/>
      <c r="B58" s="42">
        <v>75814</v>
      </c>
      <c r="C58" s="41"/>
      <c r="D58" s="42" t="s">
        <v>29</v>
      </c>
      <c r="E58" s="43">
        <f>SUM(E59:E61)</f>
        <v>207930</v>
      </c>
      <c r="F58" s="43">
        <f>SUM(F59:F61)</f>
        <v>0</v>
      </c>
      <c r="G58" s="43">
        <f>SUM(G59:G61)</f>
        <v>0</v>
      </c>
      <c r="H58" s="40">
        <f t="shared" si="0"/>
        <v>207930</v>
      </c>
    </row>
    <row r="59" spans="1:8" s="9" customFormat="1" ht="25.5" hidden="1">
      <c r="A59" s="21"/>
      <c r="B59" s="18"/>
      <c r="C59" s="21" t="s">
        <v>80</v>
      </c>
      <c r="D59" s="57" t="s">
        <v>85</v>
      </c>
      <c r="E59" s="44">
        <v>100000</v>
      </c>
      <c r="F59" s="44"/>
      <c r="G59" s="44"/>
      <c r="H59" s="40">
        <f t="shared" si="0"/>
        <v>100000</v>
      </c>
    </row>
    <row r="60" spans="1:8" ht="12.75" hidden="1">
      <c r="A60" s="21"/>
      <c r="B60" s="18"/>
      <c r="C60" s="21" t="s">
        <v>49</v>
      </c>
      <c r="D60" s="18" t="s">
        <v>25</v>
      </c>
      <c r="E60" s="44">
        <v>57930</v>
      </c>
      <c r="F60" s="44"/>
      <c r="G60" s="44"/>
      <c r="H60" s="40">
        <f t="shared" si="0"/>
        <v>57930</v>
      </c>
    </row>
    <row r="61" spans="1:8" ht="12.75" hidden="1">
      <c r="A61" s="21"/>
      <c r="B61" s="18"/>
      <c r="C61" s="21" t="s">
        <v>56</v>
      </c>
      <c r="D61" s="18" t="s">
        <v>88</v>
      </c>
      <c r="E61" s="44">
        <v>50000</v>
      </c>
      <c r="F61" s="44"/>
      <c r="G61" s="44"/>
      <c r="H61" s="40">
        <f t="shared" si="0"/>
        <v>50000</v>
      </c>
    </row>
    <row r="62" spans="1:8" s="5" customFormat="1" ht="12.75" hidden="1">
      <c r="A62" s="38">
        <v>801</v>
      </c>
      <c r="B62" s="39"/>
      <c r="C62" s="38"/>
      <c r="D62" s="39" t="s">
        <v>19</v>
      </c>
      <c r="E62" s="40">
        <f>E63+E69+E65</f>
        <v>64337</v>
      </c>
      <c r="F62" s="40">
        <f>F63+F69+F65</f>
        <v>0</v>
      </c>
      <c r="G62" s="40">
        <f>G63+G69+G65</f>
        <v>0</v>
      </c>
      <c r="H62" s="40">
        <f t="shared" si="0"/>
        <v>64337</v>
      </c>
    </row>
    <row r="63" spans="1:8" s="2" customFormat="1" ht="12.75" hidden="1">
      <c r="A63" s="41"/>
      <c r="B63" s="42">
        <v>80120</v>
      </c>
      <c r="C63" s="41"/>
      <c r="D63" s="42" t="s">
        <v>20</v>
      </c>
      <c r="E63" s="43">
        <f>SUM(E64:E64)</f>
        <v>6000</v>
      </c>
      <c r="F63" s="43">
        <f>SUM(F64:F64)</f>
        <v>0</v>
      </c>
      <c r="G63" s="43">
        <f>SUM(G64:G64)</f>
        <v>0</v>
      </c>
      <c r="H63" s="40">
        <f t="shared" si="0"/>
        <v>6000</v>
      </c>
    </row>
    <row r="64" spans="1:8" ht="63.75" hidden="1">
      <c r="A64" s="21"/>
      <c r="B64" s="18"/>
      <c r="C64" s="23" t="s">
        <v>47</v>
      </c>
      <c r="D64" s="18" t="s">
        <v>45</v>
      </c>
      <c r="E64" s="44">
        <v>6000</v>
      </c>
      <c r="F64" s="44"/>
      <c r="G64" s="44"/>
      <c r="H64" s="40">
        <f t="shared" si="0"/>
        <v>6000</v>
      </c>
    </row>
    <row r="65" spans="1:8" s="2" customFormat="1" ht="12.75" hidden="1">
      <c r="A65" s="41"/>
      <c r="B65" s="42">
        <v>80130</v>
      </c>
      <c r="C65" s="41"/>
      <c r="D65" s="42" t="s">
        <v>41</v>
      </c>
      <c r="E65" s="43">
        <f>SUM(E66:E68)</f>
        <v>24987</v>
      </c>
      <c r="F65" s="43">
        <f>SUM(F66:F68)</f>
        <v>0</v>
      </c>
      <c r="G65" s="43">
        <f>SUM(G66:G68)</f>
        <v>0</v>
      </c>
      <c r="H65" s="40">
        <f t="shared" si="0"/>
        <v>24987</v>
      </c>
    </row>
    <row r="66" spans="1:8" ht="12.75" hidden="1">
      <c r="A66" s="21"/>
      <c r="B66" s="18"/>
      <c r="C66" s="23" t="s">
        <v>50</v>
      </c>
      <c r="D66" s="18" t="s">
        <v>28</v>
      </c>
      <c r="E66" s="44">
        <v>15247</v>
      </c>
      <c r="F66" s="44"/>
      <c r="G66" s="44"/>
      <c r="H66" s="40">
        <f t="shared" si="0"/>
        <v>15247</v>
      </c>
    </row>
    <row r="67" spans="1:8" ht="63.75" hidden="1">
      <c r="A67" s="21"/>
      <c r="B67" s="18"/>
      <c r="C67" s="23" t="s">
        <v>47</v>
      </c>
      <c r="D67" s="18" t="s">
        <v>45</v>
      </c>
      <c r="E67" s="44">
        <v>8000</v>
      </c>
      <c r="F67" s="44"/>
      <c r="G67" s="44"/>
      <c r="H67" s="40">
        <f t="shared" si="0"/>
        <v>8000</v>
      </c>
    </row>
    <row r="68" spans="1:8" ht="12.75" hidden="1">
      <c r="A68" s="21"/>
      <c r="B68" s="18"/>
      <c r="C68" s="23" t="s">
        <v>56</v>
      </c>
      <c r="D68" s="18" t="s">
        <v>57</v>
      </c>
      <c r="E68" s="44">
        <v>1740</v>
      </c>
      <c r="F68" s="44"/>
      <c r="G68" s="44"/>
      <c r="H68" s="40">
        <f t="shared" si="0"/>
        <v>1740</v>
      </c>
    </row>
    <row r="69" spans="1:8" s="2" customFormat="1" ht="12.75" hidden="1">
      <c r="A69" s="41"/>
      <c r="B69" s="42">
        <v>80132</v>
      </c>
      <c r="C69" s="58"/>
      <c r="D69" s="42" t="s">
        <v>37</v>
      </c>
      <c r="E69" s="43">
        <f>SUM(E70:E70)</f>
        <v>33350</v>
      </c>
      <c r="F69" s="43">
        <f>SUM(F70:F70)</f>
        <v>0</v>
      </c>
      <c r="G69" s="43">
        <f>SUM(G70:G70)</f>
        <v>0</v>
      </c>
      <c r="H69" s="40">
        <f t="shared" si="0"/>
        <v>33350</v>
      </c>
    </row>
    <row r="70" spans="1:8" ht="38.25" hidden="1">
      <c r="A70" s="21"/>
      <c r="B70" s="18"/>
      <c r="C70" s="21">
        <v>2710</v>
      </c>
      <c r="D70" s="18" t="s">
        <v>42</v>
      </c>
      <c r="E70" s="44">
        <v>33350</v>
      </c>
      <c r="F70" s="44"/>
      <c r="G70" s="44"/>
      <c r="H70" s="40">
        <f t="shared" si="0"/>
        <v>33350</v>
      </c>
    </row>
    <row r="71" spans="1:8" s="5" customFormat="1" ht="12.75" hidden="1">
      <c r="A71" s="38">
        <v>851</v>
      </c>
      <c r="B71" s="39"/>
      <c r="C71" s="38"/>
      <c r="D71" s="39" t="s">
        <v>13</v>
      </c>
      <c r="E71" s="40">
        <f>E72</f>
        <v>1174000</v>
      </c>
      <c r="F71" s="40">
        <f>F72</f>
        <v>0</v>
      </c>
      <c r="G71" s="40">
        <f>G72</f>
        <v>0</v>
      </c>
      <c r="H71" s="40">
        <f t="shared" si="0"/>
        <v>1174000</v>
      </c>
    </row>
    <row r="72" spans="1:8" s="2" customFormat="1" ht="38.25" hidden="1">
      <c r="A72" s="41"/>
      <c r="B72" s="42">
        <v>85156</v>
      </c>
      <c r="C72" s="41"/>
      <c r="D72" s="42" t="s">
        <v>46</v>
      </c>
      <c r="E72" s="43">
        <f>SUM(E73:E73)</f>
        <v>1174000</v>
      </c>
      <c r="F72" s="43">
        <f>SUM(F73:F73)</f>
        <v>0</v>
      </c>
      <c r="G72" s="43">
        <f>SUM(G73:G73)</f>
        <v>0</v>
      </c>
      <c r="H72" s="40">
        <f t="shared" si="0"/>
        <v>1174000</v>
      </c>
    </row>
    <row r="73" spans="1:8" ht="51" hidden="1">
      <c r="A73" s="21"/>
      <c r="B73" s="18"/>
      <c r="C73" s="21">
        <v>2110</v>
      </c>
      <c r="D73" s="18" t="s">
        <v>44</v>
      </c>
      <c r="E73" s="44">
        <v>1174000</v>
      </c>
      <c r="F73" s="44"/>
      <c r="G73" s="44"/>
      <c r="H73" s="40">
        <f t="shared" si="0"/>
        <v>1174000</v>
      </c>
    </row>
    <row r="74" spans="1:8" s="5" customFormat="1" ht="12.75">
      <c r="A74" s="38">
        <v>852</v>
      </c>
      <c r="B74" s="39"/>
      <c r="C74" s="38"/>
      <c r="D74" s="39" t="s">
        <v>14</v>
      </c>
      <c r="E74" s="40"/>
      <c r="F74" s="40">
        <f>F75+F78+F85+F83+F88</f>
        <v>150000</v>
      </c>
      <c r="G74" s="40">
        <f>G75+G78+G85+G83+G88</f>
        <v>0</v>
      </c>
      <c r="H74" s="40">
        <f t="shared" si="0"/>
        <v>150000</v>
      </c>
    </row>
    <row r="75" spans="1:8" s="2" customFormat="1" ht="12.75">
      <c r="A75" s="41"/>
      <c r="B75" s="42">
        <v>85201</v>
      </c>
      <c r="C75" s="41"/>
      <c r="D75" s="42" t="s">
        <v>15</v>
      </c>
      <c r="E75" s="43"/>
      <c r="F75" s="43">
        <f>SUM(F76:F77)</f>
        <v>150000</v>
      </c>
      <c r="G75" s="43">
        <f>SUM(G76:G77)</f>
        <v>0</v>
      </c>
      <c r="H75" s="40">
        <f t="shared" si="0"/>
        <v>150000</v>
      </c>
    </row>
    <row r="76" spans="1:8" ht="51" hidden="1">
      <c r="A76" s="21"/>
      <c r="B76" s="18"/>
      <c r="C76" s="23">
        <v>2320</v>
      </c>
      <c r="D76" s="59" t="s">
        <v>67</v>
      </c>
      <c r="E76" s="44">
        <v>131200</v>
      </c>
      <c r="F76" s="44"/>
      <c r="G76" s="44"/>
      <c r="H76" s="40">
        <f t="shared" si="0"/>
        <v>131200</v>
      </c>
    </row>
    <row r="77" spans="1:8" ht="38.25">
      <c r="A77" s="21"/>
      <c r="B77" s="18"/>
      <c r="C77" s="23">
        <v>6430</v>
      </c>
      <c r="D77" s="22" t="s">
        <v>106</v>
      </c>
      <c r="E77" s="44"/>
      <c r="F77" s="44">
        <v>150000</v>
      </c>
      <c r="G77" s="44"/>
      <c r="H77" s="40">
        <f t="shared" si="0"/>
        <v>150000</v>
      </c>
    </row>
    <row r="78" spans="1:8" s="2" customFormat="1" ht="12.75" hidden="1">
      <c r="A78" s="41"/>
      <c r="B78" s="42">
        <v>85202</v>
      </c>
      <c r="C78" s="41"/>
      <c r="D78" s="42" t="s">
        <v>16</v>
      </c>
      <c r="E78" s="43">
        <f>SUM(E79:E82)</f>
        <v>8462000</v>
      </c>
      <c r="F78" s="43">
        <f>SUM(F79:F83)</f>
        <v>0</v>
      </c>
      <c r="G78" s="43">
        <f>SUM(G79:G83)</f>
        <v>0</v>
      </c>
      <c r="H78" s="40">
        <f t="shared" si="0"/>
        <v>8462000</v>
      </c>
    </row>
    <row r="79" spans="1:8" ht="63.75" hidden="1">
      <c r="A79" s="21"/>
      <c r="B79" s="18"/>
      <c r="C79" s="21" t="s">
        <v>47</v>
      </c>
      <c r="D79" s="18" t="s">
        <v>45</v>
      </c>
      <c r="E79" s="44">
        <v>60000</v>
      </c>
      <c r="F79" s="44"/>
      <c r="G79" s="44"/>
      <c r="H79" s="40">
        <f aca="true" t="shared" si="2" ref="H79:H118">E79+F79-G79</f>
        <v>60000</v>
      </c>
    </row>
    <row r="80" spans="1:8" ht="12.75" hidden="1">
      <c r="A80" s="21"/>
      <c r="B80" s="18"/>
      <c r="C80" s="23" t="s">
        <v>50</v>
      </c>
      <c r="D80" s="18" t="s">
        <v>28</v>
      </c>
      <c r="E80" s="44">
        <v>3337000</v>
      </c>
      <c r="F80" s="44"/>
      <c r="G80" s="44"/>
      <c r="H80" s="40">
        <f t="shared" si="2"/>
        <v>3337000</v>
      </c>
    </row>
    <row r="81" spans="1:8" ht="51" hidden="1">
      <c r="A81" s="21"/>
      <c r="B81" s="18"/>
      <c r="C81" s="23">
        <v>6260</v>
      </c>
      <c r="D81" s="18" t="s">
        <v>100</v>
      </c>
      <c r="E81" s="60">
        <v>50000</v>
      </c>
      <c r="F81" s="60"/>
      <c r="G81" s="60"/>
      <c r="H81" s="61">
        <f t="shared" si="2"/>
        <v>50000</v>
      </c>
    </row>
    <row r="82" spans="1:8" ht="25.5" hidden="1">
      <c r="A82" s="21"/>
      <c r="B82" s="18"/>
      <c r="C82" s="21">
        <v>2130</v>
      </c>
      <c r="D82" s="18" t="s">
        <v>38</v>
      </c>
      <c r="E82" s="44">
        <v>5015000</v>
      </c>
      <c r="F82" s="44"/>
      <c r="G82" s="44"/>
      <c r="H82" s="40">
        <f t="shared" si="2"/>
        <v>5015000</v>
      </c>
    </row>
    <row r="83" spans="1:8" s="2" customFormat="1" ht="12.75" hidden="1">
      <c r="A83" s="41"/>
      <c r="B83" s="42">
        <v>85203</v>
      </c>
      <c r="C83" s="41"/>
      <c r="D83" s="50" t="s">
        <v>75</v>
      </c>
      <c r="E83" s="43">
        <f>SUM(E84:E84)</f>
        <v>697000</v>
      </c>
      <c r="F83" s="43">
        <f>SUM(F84:F84)</f>
        <v>0</v>
      </c>
      <c r="G83" s="43">
        <f>SUM(G84:G84)</f>
        <v>0</v>
      </c>
      <c r="H83" s="40">
        <f t="shared" si="2"/>
        <v>697000</v>
      </c>
    </row>
    <row r="84" spans="1:8" ht="51" hidden="1">
      <c r="A84" s="21"/>
      <c r="B84" s="18"/>
      <c r="C84" s="21">
        <v>2110</v>
      </c>
      <c r="D84" s="18" t="s">
        <v>44</v>
      </c>
      <c r="E84" s="44">
        <v>697000</v>
      </c>
      <c r="F84" s="44"/>
      <c r="G84" s="44"/>
      <c r="H84" s="40">
        <f t="shared" si="2"/>
        <v>697000</v>
      </c>
    </row>
    <row r="85" spans="1:8" s="2" customFormat="1" ht="12.75" hidden="1">
      <c r="A85" s="41"/>
      <c r="B85" s="42">
        <v>85204</v>
      </c>
      <c r="C85" s="41"/>
      <c r="D85" s="42" t="s">
        <v>17</v>
      </c>
      <c r="E85" s="43">
        <f>SUM(E86:E87)</f>
        <v>195000</v>
      </c>
      <c r="F85" s="43">
        <f>SUM(F86:F87)</f>
        <v>0</v>
      </c>
      <c r="G85" s="43">
        <f>SUM(G86:G87)</f>
        <v>0</v>
      </c>
      <c r="H85" s="40">
        <f t="shared" si="2"/>
        <v>195000</v>
      </c>
    </row>
    <row r="86" spans="1:8" ht="12.75" hidden="1">
      <c r="A86" s="21"/>
      <c r="B86" s="18"/>
      <c r="C86" s="23" t="s">
        <v>70</v>
      </c>
      <c r="D86" s="18" t="s">
        <v>71</v>
      </c>
      <c r="E86" s="44"/>
      <c r="F86" s="44"/>
      <c r="G86" s="44"/>
      <c r="H86" s="40">
        <f t="shared" si="2"/>
        <v>0</v>
      </c>
    </row>
    <row r="87" spans="1:8" ht="51" hidden="1">
      <c r="A87" s="21"/>
      <c r="B87" s="18"/>
      <c r="C87" s="23">
        <v>2320</v>
      </c>
      <c r="D87" s="59" t="s">
        <v>67</v>
      </c>
      <c r="E87" s="44">
        <v>195000</v>
      </c>
      <c r="F87" s="44"/>
      <c r="G87" s="44"/>
      <c r="H87" s="40">
        <f t="shared" si="2"/>
        <v>195000</v>
      </c>
    </row>
    <row r="88" spans="1:8" s="2" customFormat="1" ht="12.75" hidden="1">
      <c r="A88" s="41"/>
      <c r="B88" s="42">
        <v>85218</v>
      </c>
      <c r="C88" s="41"/>
      <c r="D88" s="42" t="s">
        <v>92</v>
      </c>
      <c r="E88" s="43">
        <f>SUM(E89:E89)</f>
        <v>3000</v>
      </c>
      <c r="F88" s="43">
        <f>SUM(F89:F89)</f>
        <v>0</v>
      </c>
      <c r="G88" s="43">
        <f>SUM(G89:G89)</f>
        <v>0</v>
      </c>
      <c r="H88" s="40">
        <f t="shared" si="2"/>
        <v>3000</v>
      </c>
    </row>
    <row r="89" spans="1:8" ht="25.5" hidden="1">
      <c r="A89" s="21"/>
      <c r="B89" s="18"/>
      <c r="C89" s="21">
        <v>2130</v>
      </c>
      <c r="D89" s="18" t="s">
        <v>38</v>
      </c>
      <c r="E89" s="44">
        <v>3000</v>
      </c>
      <c r="F89" s="44"/>
      <c r="G89" s="44"/>
      <c r="H89" s="40">
        <f>E89+F89-G89</f>
        <v>3000</v>
      </c>
    </row>
    <row r="90" spans="1:8" s="5" customFormat="1" ht="25.5" hidden="1">
      <c r="A90" s="38">
        <v>853</v>
      </c>
      <c r="B90" s="39"/>
      <c r="C90" s="62"/>
      <c r="D90" s="39" t="s">
        <v>48</v>
      </c>
      <c r="E90" s="40">
        <f>E91+E93+E98+E100</f>
        <v>2001806</v>
      </c>
      <c r="F90" s="40">
        <f>F91+F93+F98+F100</f>
        <v>0</v>
      </c>
      <c r="G90" s="40">
        <f>G91+G93+G98+G100</f>
        <v>0</v>
      </c>
      <c r="H90" s="40">
        <f t="shared" si="2"/>
        <v>2001806</v>
      </c>
    </row>
    <row r="91" spans="1:8" s="2" customFormat="1" ht="25.5" hidden="1">
      <c r="A91" s="41"/>
      <c r="B91" s="42">
        <v>85321</v>
      </c>
      <c r="C91" s="41"/>
      <c r="D91" s="42" t="s">
        <v>36</v>
      </c>
      <c r="E91" s="43">
        <f>SUM(E92:E92)</f>
        <v>109000</v>
      </c>
      <c r="F91" s="43">
        <f>SUM(F92:F92)</f>
        <v>0</v>
      </c>
      <c r="G91" s="43">
        <f>SUM(G92:G92)</f>
        <v>0</v>
      </c>
      <c r="H91" s="40">
        <f t="shared" si="2"/>
        <v>109000</v>
      </c>
    </row>
    <row r="92" spans="1:8" ht="51" hidden="1">
      <c r="A92" s="21"/>
      <c r="B92" s="18"/>
      <c r="C92" s="21">
        <v>2110</v>
      </c>
      <c r="D92" s="18" t="s">
        <v>44</v>
      </c>
      <c r="E92" s="44">
        <v>109000</v>
      </c>
      <c r="F92" s="44"/>
      <c r="G92" s="44"/>
      <c r="H92" s="40">
        <f t="shared" si="2"/>
        <v>109000</v>
      </c>
    </row>
    <row r="93" spans="1:8" s="2" customFormat="1" ht="12.75" hidden="1">
      <c r="A93" s="41"/>
      <c r="B93" s="42">
        <v>83333</v>
      </c>
      <c r="C93" s="41"/>
      <c r="D93" s="42" t="s">
        <v>60</v>
      </c>
      <c r="E93" s="43">
        <f>SUM(E94:E97)</f>
        <v>875134</v>
      </c>
      <c r="F93" s="43">
        <f>SUM(F94:F97)</f>
        <v>0</v>
      </c>
      <c r="G93" s="43">
        <f>SUM(G94:G97)</f>
        <v>0</v>
      </c>
      <c r="H93" s="40">
        <f t="shared" si="2"/>
        <v>875134</v>
      </c>
    </row>
    <row r="94" spans="1:8" ht="63.75" hidden="1">
      <c r="A94" s="21"/>
      <c r="B94" s="18"/>
      <c r="C94" s="21" t="s">
        <v>47</v>
      </c>
      <c r="D94" s="18" t="s">
        <v>45</v>
      </c>
      <c r="E94" s="44">
        <v>14250</v>
      </c>
      <c r="F94" s="44"/>
      <c r="G94" s="44"/>
      <c r="H94" s="40">
        <f t="shared" si="2"/>
        <v>14250</v>
      </c>
    </row>
    <row r="95" spans="1:8" ht="25.5" hidden="1">
      <c r="A95" s="21"/>
      <c r="B95" s="18"/>
      <c r="C95" s="21">
        <v>2008</v>
      </c>
      <c r="D95" s="18" t="s">
        <v>105</v>
      </c>
      <c r="E95" s="44">
        <v>153184</v>
      </c>
      <c r="F95" s="44"/>
      <c r="G95" s="44"/>
      <c r="H95" s="40">
        <f t="shared" si="2"/>
        <v>153184</v>
      </c>
    </row>
    <row r="96" spans="1:8" ht="63.75" hidden="1">
      <c r="A96" s="21"/>
      <c r="B96" s="18"/>
      <c r="C96" s="23">
        <v>2690</v>
      </c>
      <c r="D96" s="18" t="s">
        <v>78</v>
      </c>
      <c r="E96" s="44">
        <f>637700+70000</f>
        <v>707700</v>
      </c>
      <c r="F96" s="44"/>
      <c r="G96" s="44"/>
      <c r="H96" s="40">
        <f t="shared" si="2"/>
        <v>707700</v>
      </c>
    </row>
    <row r="97" spans="1:8" ht="48.75" customHeight="1" hidden="1">
      <c r="A97" s="21"/>
      <c r="B97" s="18"/>
      <c r="C97" s="63">
        <v>2338</v>
      </c>
      <c r="D97" s="18" t="s">
        <v>62</v>
      </c>
      <c r="E97" s="44">
        <v>0</v>
      </c>
      <c r="F97" s="44"/>
      <c r="G97" s="44"/>
      <c r="H97" s="40">
        <f t="shared" si="2"/>
        <v>0</v>
      </c>
    </row>
    <row r="98" spans="1:8" s="2" customFormat="1" ht="12.75" hidden="1">
      <c r="A98" s="41"/>
      <c r="B98" s="42">
        <v>85334</v>
      </c>
      <c r="C98" s="41"/>
      <c r="D98" s="42" t="s">
        <v>98</v>
      </c>
      <c r="E98" s="43">
        <f>SUM(E99:E99)</f>
        <v>6538</v>
      </c>
      <c r="F98" s="43">
        <f>SUM(F99:F99)</f>
        <v>0</v>
      </c>
      <c r="G98" s="43">
        <f>SUM(G99:G99)</f>
        <v>0</v>
      </c>
      <c r="H98" s="40">
        <f aca="true" t="shared" si="3" ref="H98:H103">E98+F98-G98</f>
        <v>6538</v>
      </c>
    </row>
    <row r="99" spans="1:8" ht="51" hidden="1">
      <c r="A99" s="21"/>
      <c r="B99" s="18"/>
      <c r="C99" s="21">
        <v>2110</v>
      </c>
      <c r="D99" s="18" t="s">
        <v>44</v>
      </c>
      <c r="E99" s="44">
        <v>6538</v>
      </c>
      <c r="F99" s="44"/>
      <c r="G99" s="44"/>
      <c r="H99" s="40">
        <f t="shared" si="3"/>
        <v>6538</v>
      </c>
    </row>
    <row r="100" spans="1:8" s="2" customFormat="1" ht="12.75" hidden="1">
      <c r="A100" s="41"/>
      <c r="B100" s="42">
        <v>83395</v>
      </c>
      <c r="C100" s="41"/>
      <c r="D100" s="42" t="s">
        <v>103</v>
      </c>
      <c r="E100" s="43">
        <f>SUM(E101:E103)</f>
        <v>1011134</v>
      </c>
      <c r="F100" s="43">
        <f>SUM(F101:F103)</f>
        <v>0</v>
      </c>
      <c r="G100" s="43">
        <f>SUM(G101:G103)</f>
        <v>0</v>
      </c>
      <c r="H100" s="40">
        <f t="shared" si="3"/>
        <v>1011134</v>
      </c>
    </row>
    <row r="101" spans="1:8" ht="25.5" hidden="1">
      <c r="A101" s="21"/>
      <c r="B101" s="18"/>
      <c r="C101" s="21">
        <v>2008</v>
      </c>
      <c r="D101" s="18" t="s">
        <v>105</v>
      </c>
      <c r="E101" s="44">
        <v>861955</v>
      </c>
      <c r="F101" s="44"/>
      <c r="G101" s="44"/>
      <c r="H101" s="40">
        <f t="shared" si="3"/>
        <v>861955</v>
      </c>
    </row>
    <row r="102" spans="1:8" ht="25.5" hidden="1">
      <c r="A102" s="21"/>
      <c r="B102" s="18"/>
      <c r="C102" s="23">
        <v>2009</v>
      </c>
      <c r="D102" s="18" t="s">
        <v>105</v>
      </c>
      <c r="E102" s="44">
        <v>29708</v>
      </c>
      <c r="F102" s="44"/>
      <c r="G102" s="44"/>
      <c r="H102" s="40">
        <f t="shared" si="3"/>
        <v>29708</v>
      </c>
    </row>
    <row r="103" spans="1:8" ht="48.75" customHeight="1" hidden="1">
      <c r="A103" s="21"/>
      <c r="B103" s="18"/>
      <c r="C103" s="63">
        <v>2320</v>
      </c>
      <c r="D103" s="18" t="s">
        <v>104</v>
      </c>
      <c r="E103" s="44">
        <v>119471</v>
      </c>
      <c r="F103" s="44"/>
      <c r="G103" s="44"/>
      <c r="H103" s="40">
        <f t="shared" si="3"/>
        <v>119471</v>
      </c>
    </row>
    <row r="104" spans="1:8" ht="12.75" hidden="1">
      <c r="A104" s="21"/>
      <c r="B104" s="18"/>
      <c r="C104" s="21"/>
      <c r="D104" s="18"/>
      <c r="E104" s="44"/>
      <c r="F104" s="44"/>
      <c r="G104" s="44"/>
      <c r="H104" s="40"/>
    </row>
    <row r="105" spans="1:8" s="5" customFormat="1" ht="12.75" hidden="1">
      <c r="A105" s="38">
        <v>854</v>
      </c>
      <c r="B105" s="39"/>
      <c r="C105" s="38"/>
      <c r="D105" s="39" t="s">
        <v>21</v>
      </c>
      <c r="E105" s="40">
        <f>E106+E111+E109</f>
        <v>271682</v>
      </c>
      <c r="F105" s="40">
        <f>F106+F111+F109</f>
        <v>0</v>
      </c>
      <c r="G105" s="40">
        <f>G106+G111+G109</f>
        <v>0</v>
      </c>
      <c r="H105" s="40">
        <f t="shared" si="2"/>
        <v>271682</v>
      </c>
    </row>
    <row r="106" spans="1:8" s="2" customFormat="1" ht="12.75" hidden="1">
      <c r="A106" s="41"/>
      <c r="B106" s="42">
        <v>85410</v>
      </c>
      <c r="C106" s="41"/>
      <c r="D106" s="42" t="s">
        <v>22</v>
      </c>
      <c r="E106" s="43">
        <f>SUM(E107:E108)</f>
        <v>31082</v>
      </c>
      <c r="F106" s="43">
        <f>SUM(F107:F108)</f>
        <v>0</v>
      </c>
      <c r="G106" s="43">
        <f>SUM(G107:G108)</f>
        <v>0</v>
      </c>
      <c r="H106" s="40">
        <f t="shared" si="2"/>
        <v>31082</v>
      </c>
    </row>
    <row r="107" spans="1:8" ht="63.75" hidden="1">
      <c r="A107" s="21"/>
      <c r="B107" s="18"/>
      <c r="C107" s="21" t="s">
        <v>47</v>
      </c>
      <c r="D107" s="18" t="s">
        <v>45</v>
      </c>
      <c r="E107" s="44">
        <f>3000+9000</f>
        <v>12000</v>
      </c>
      <c r="F107" s="44"/>
      <c r="G107" s="44"/>
      <c r="H107" s="40">
        <f t="shared" si="2"/>
        <v>12000</v>
      </c>
    </row>
    <row r="108" spans="1:8" ht="12.75" hidden="1">
      <c r="A108" s="21"/>
      <c r="B108" s="18"/>
      <c r="C108" s="23" t="s">
        <v>56</v>
      </c>
      <c r="D108" s="18" t="s">
        <v>57</v>
      </c>
      <c r="E108" s="44">
        <v>19082</v>
      </c>
      <c r="F108" s="44"/>
      <c r="G108" s="44"/>
      <c r="H108" s="40">
        <f t="shared" si="2"/>
        <v>19082</v>
      </c>
    </row>
    <row r="109" spans="1:8" s="20" customFormat="1" ht="25.5" hidden="1">
      <c r="A109" s="19"/>
      <c r="B109" s="64">
        <v>85413</v>
      </c>
      <c r="C109" s="19"/>
      <c r="D109" s="64" t="s">
        <v>99</v>
      </c>
      <c r="E109" s="65">
        <f>SUM(E110)</f>
        <v>226800</v>
      </c>
      <c r="F109" s="65">
        <f>SUM(F110)</f>
        <v>0</v>
      </c>
      <c r="G109" s="65">
        <f>SUM(G110)</f>
        <v>0</v>
      </c>
      <c r="H109" s="61">
        <f t="shared" si="2"/>
        <v>226800</v>
      </c>
    </row>
    <row r="110" spans="1:8" ht="51" hidden="1">
      <c r="A110" s="21"/>
      <c r="B110" s="18"/>
      <c r="C110" s="23">
        <v>2700</v>
      </c>
      <c r="D110" s="22" t="s">
        <v>43</v>
      </c>
      <c r="E110" s="60">
        <v>226800</v>
      </c>
      <c r="F110" s="60"/>
      <c r="G110" s="60"/>
      <c r="H110" s="61">
        <f t="shared" si="2"/>
        <v>226800</v>
      </c>
    </row>
    <row r="111" spans="1:8" s="2" customFormat="1" ht="12.75" hidden="1">
      <c r="A111" s="41"/>
      <c r="B111" s="42">
        <v>85415</v>
      </c>
      <c r="C111" s="41"/>
      <c r="D111" s="42" t="s">
        <v>61</v>
      </c>
      <c r="E111" s="43">
        <f>SUM(E112:E113)</f>
        <v>13800</v>
      </c>
      <c r="F111" s="43">
        <f>SUM(F112:F113)</f>
        <v>0</v>
      </c>
      <c r="G111" s="43">
        <f>SUM(G112:G113)</f>
        <v>0</v>
      </c>
      <c r="H111" s="40">
        <f t="shared" si="2"/>
        <v>13800</v>
      </c>
    </row>
    <row r="112" spans="1:8" ht="25.5" hidden="1">
      <c r="A112" s="21"/>
      <c r="B112" s="18"/>
      <c r="C112" s="21">
        <v>2130</v>
      </c>
      <c r="D112" s="18" t="s">
        <v>38</v>
      </c>
      <c r="E112" s="44">
        <v>4800</v>
      </c>
      <c r="F112" s="44"/>
      <c r="G112" s="44"/>
      <c r="H112" s="40">
        <f>E112+F112-G112</f>
        <v>4800</v>
      </c>
    </row>
    <row r="113" spans="1:8" ht="38.25" hidden="1">
      <c r="A113" s="21"/>
      <c r="B113" s="18"/>
      <c r="C113" s="21">
        <v>2330</v>
      </c>
      <c r="D113" s="18" t="s">
        <v>62</v>
      </c>
      <c r="E113" s="66">
        <v>9000</v>
      </c>
      <c r="F113" s="66"/>
      <c r="G113" s="66"/>
      <c r="H113" s="40">
        <f t="shared" si="2"/>
        <v>9000</v>
      </c>
    </row>
    <row r="114" spans="1:8" ht="25.5" hidden="1">
      <c r="A114" s="67">
        <v>921</v>
      </c>
      <c r="B114" s="67"/>
      <c r="C114" s="68"/>
      <c r="D114" s="69" t="s">
        <v>95</v>
      </c>
      <c r="E114" s="70">
        <f>E115</f>
        <v>2000</v>
      </c>
      <c r="F114" s="70">
        <f>F115</f>
        <v>0</v>
      </c>
      <c r="G114" s="70">
        <f>G115</f>
        <v>0</v>
      </c>
      <c r="H114" s="40">
        <f t="shared" si="2"/>
        <v>2000</v>
      </c>
    </row>
    <row r="115" spans="1:8" ht="12.75" hidden="1">
      <c r="A115" s="71"/>
      <c r="B115" s="71">
        <v>92116</v>
      </c>
      <c r="C115" s="72"/>
      <c r="D115" s="73" t="s">
        <v>96</v>
      </c>
      <c r="E115" s="66">
        <f>SUM(E116)</f>
        <v>2000</v>
      </c>
      <c r="F115" s="66">
        <f>SUM(F116)</f>
        <v>0</v>
      </c>
      <c r="G115" s="66">
        <f>SUM(G116)</f>
        <v>0</v>
      </c>
      <c r="H115" s="40">
        <f t="shared" si="2"/>
        <v>2000</v>
      </c>
    </row>
    <row r="116" spans="1:8" ht="38.25" hidden="1">
      <c r="A116" s="21"/>
      <c r="B116" s="18"/>
      <c r="C116" s="21">
        <v>2440</v>
      </c>
      <c r="D116" s="17" t="s">
        <v>97</v>
      </c>
      <c r="E116" s="66">
        <v>2000</v>
      </c>
      <c r="F116" s="66"/>
      <c r="G116" s="66"/>
      <c r="H116" s="40">
        <f t="shared" si="2"/>
        <v>2000</v>
      </c>
    </row>
    <row r="117" spans="1:8" s="5" customFormat="1" ht="25.5">
      <c r="A117" s="38"/>
      <c r="B117" s="39"/>
      <c r="C117" s="38"/>
      <c r="D117" s="39" t="s">
        <v>81</v>
      </c>
      <c r="E117" s="40"/>
      <c r="F117" s="40">
        <f>F8+F13+F21+F26+F34+F49+F71+F74+F62+F105+F45+F90+F16+F114</f>
        <v>153843</v>
      </c>
      <c r="G117" s="40">
        <f>G8+G13+G21+G26+G34+G49+G71+G74+G62+G105+G45+G90+G16+G114</f>
        <v>5670</v>
      </c>
      <c r="H117" s="40">
        <f t="shared" si="2"/>
        <v>148173</v>
      </c>
    </row>
    <row r="118" spans="1:8" ht="12.75">
      <c r="A118" s="21"/>
      <c r="B118" s="18"/>
      <c r="C118" s="21"/>
      <c r="D118" s="18" t="s">
        <v>83</v>
      </c>
      <c r="E118" s="44"/>
      <c r="F118" s="44">
        <f>F97+F95+F101+F102</f>
        <v>0</v>
      </c>
      <c r="G118" s="44">
        <f>G97+G95+G101+G102</f>
        <v>0</v>
      </c>
      <c r="H118" s="40">
        <f t="shared" si="2"/>
        <v>0</v>
      </c>
    </row>
    <row r="119" spans="1:8" ht="12.75">
      <c r="A119" s="21"/>
      <c r="B119" s="18"/>
      <c r="C119" s="21"/>
      <c r="D119" s="18" t="s">
        <v>84</v>
      </c>
      <c r="E119" s="43"/>
      <c r="F119" s="43">
        <f>F117-F118</f>
        <v>153843</v>
      </c>
      <c r="G119" s="43">
        <f>G117-G118</f>
        <v>5670</v>
      </c>
      <c r="H119" s="43">
        <f>H117-H118</f>
        <v>148173</v>
      </c>
    </row>
    <row r="120" spans="1:8" ht="12.75">
      <c r="A120" s="21"/>
      <c r="B120" s="18"/>
      <c r="C120" s="21"/>
      <c r="D120" s="18"/>
      <c r="E120" s="74"/>
      <c r="F120" s="74"/>
      <c r="G120" s="74"/>
      <c r="H120" s="40"/>
    </row>
    <row r="121" spans="1:8" s="10" customFormat="1" ht="15.75">
      <c r="A121" s="13"/>
      <c r="B121" s="11"/>
      <c r="C121" s="13"/>
      <c r="D121" s="16"/>
      <c r="E121" s="14"/>
      <c r="F121" s="14"/>
      <c r="G121" s="14"/>
      <c r="H121" s="14"/>
    </row>
    <row r="122" spans="1:4" ht="15.75">
      <c r="A122" s="13"/>
      <c r="B122" s="11"/>
      <c r="C122" s="13"/>
      <c r="D122" s="16"/>
    </row>
    <row r="123" spans="1:4" ht="15.75">
      <c r="A123" s="13"/>
      <c r="B123" s="11"/>
      <c r="C123" s="13"/>
      <c r="D123" s="16"/>
    </row>
    <row r="124" spans="1:4" ht="15.75">
      <c r="A124" s="13"/>
      <c r="B124" s="11"/>
      <c r="C124" s="13"/>
      <c r="D124" s="16"/>
    </row>
    <row r="125" spans="1:4" ht="15.75">
      <c r="A125" s="13"/>
      <c r="B125" s="11"/>
      <c r="C125" s="13"/>
      <c r="D125" s="16"/>
    </row>
    <row r="126" spans="1:5" ht="15.75">
      <c r="A126" s="13"/>
      <c r="B126" s="11"/>
      <c r="C126" s="13"/>
      <c r="D126" s="16"/>
      <c r="E126" s="75"/>
    </row>
    <row r="127" spans="1:4" ht="15.75">
      <c r="A127" s="13"/>
      <c r="B127" s="11"/>
      <c r="C127" s="13"/>
      <c r="D127" s="16"/>
    </row>
    <row r="128" spans="1:4" ht="15.75">
      <c r="A128" s="13"/>
      <c r="B128" s="11"/>
      <c r="C128" s="13"/>
      <c r="D128" s="16"/>
    </row>
    <row r="129" spans="1:4" ht="15.75">
      <c r="A129" s="13"/>
      <c r="B129" s="11"/>
      <c r="C129" s="13"/>
      <c r="D129" s="16"/>
    </row>
    <row r="130" spans="1:4" ht="15.75">
      <c r="A130" s="13"/>
      <c r="B130" s="11"/>
      <c r="C130" s="13"/>
      <c r="D130" s="16"/>
    </row>
    <row r="131" spans="1:4" ht="15.75">
      <c r="A131" s="13"/>
      <c r="B131" s="11"/>
      <c r="C131" s="13"/>
      <c r="D131" s="16"/>
    </row>
    <row r="132" spans="1:4" ht="15.75">
      <c r="A132" s="13"/>
      <c r="B132" s="11"/>
      <c r="C132" s="13"/>
      <c r="D132" s="16"/>
    </row>
    <row r="133" spans="1:4" ht="15.75">
      <c r="A133" s="13"/>
      <c r="B133" s="11"/>
      <c r="C133" s="13"/>
      <c r="D133" s="16"/>
    </row>
    <row r="134" spans="1:4" ht="15.75">
      <c r="A134" s="13"/>
      <c r="B134" s="11"/>
      <c r="C134" s="13"/>
      <c r="D134" s="16"/>
    </row>
    <row r="135" spans="1:4" ht="15.75">
      <c r="A135" s="13"/>
      <c r="B135" s="11"/>
      <c r="C135" s="13"/>
      <c r="D135" s="16"/>
    </row>
    <row r="136" spans="1:4" ht="15.75">
      <c r="A136" s="13"/>
      <c r="B136" s="11"/>
      <c r="C136" s="13"/>
      <c r="D136" s="16"/>
    </row>
    <row r="137" spans="1:4" ht="15.75">
      <c r="A137" s="13"/>
      <c r="B137" s="11"/>
      <c r="C137" s="13"/>
      <c r="D137" s="16"/>
    </row>
    <row r="138" spans="1:4" ht="15.75">
      <c r="A138" s="13"/>
      <c r="B138" s="11"/>
      <c r="C138" s="13"/>
      <c r="D138" s="16"/>
    </row>
    <row r="139" spans="1:4" ht="15.75">
      <c r="A139" s="13"/>
      <c r="B139" s="11"/>
      <c r="C139" s="13"/>
      <c r="D139" s="16"/>
    </row>
    <row r="140" spans="1:4" ht="15.75">
      <c r="A140" s="13"/>
      <c r="B140" s="11"/>
      <c r="C140" s="13"/>
      <c r="D140" s="16"/>
    </row>
    <row r="141" spans="1:4" ht="15.75">
      <c r="A141" s="13"/>
      <c r="B141" s="11"/>
      <c r="C141" s="13"/>
      <c r="D141" s="16"/>
    </row>
    <row r="142" spans="1:4" ht="15.75">
      <c r="A142" s="13"/>
      <c r="B142" s="11"/>
      <c r="C142" s="13"/>
      <c r="D142" s="16"/>
    </row>
    <row r="143" spans="1:4" ht="15.75">
      <c r="A143" s="13"/>
      <c r="B143" s="11"/>
      <c r="C143" s="13"/>
      <c r="D143" s="16"/>
    </row>
    <row r="144" spans="1:4" ht="15.75">
      <c r="A144" s="13"/>
      <c r="B144" s="11"/>
      <c r="C144" s="13"/>
      <c r="D144" s="16"/>
    </row>
    <row r="145" spans="1:4" ht="15.75">
      <c r="A145" s="13"/>
      <c r="B145" s="11"/>
      <c r="C145" s="13"/>
      <c r="D145" s="16"/>
    </row>
    <row r="146" spans="1:4" ht="15.75">
      <c r="A146" s="13"/>
      <c r="B146" s="11"/>
      <c r="C146" s="13"/>
      <c r="D146" s="16"/>
    </row>
    <row r="147" spans="1:4" ht="15.75">
      <c r="A147" s="13"/>
      <c r="B147" s="11"/>
      <c r="C147" s="13"/>
      <c r="D147" s="16"/>
    </row>
    <row r="148" spans="1:4" ht="15.75">
      <c r="A148" s="13"/>
      <c r="B148" s="11"/>
      <c r="C148" s="13"/>
      <c r="D148" s="16"/>
    </row>
    <row r="149" spans="1:4" ht="15.75">
      <c r="A149" s="13"/>
      <c r="B149" s="11"/>
      <c r="C149" s="13"/>
      <c r="D149" s="16"/>
    </row>
    <row r="150" spans="1:4" ht="15.75">
      <c r="A150" s="13"/>
      <c r="B150" s="11"/>
      <c r="C150" s="13"/>
      <c r="D150" s="16"/>
    </row>
    <row r="151" spans="1:4" ht="15.75">
      <c r="A151" s="13"/>
      <c r="B151" s="11"/>
      <c r="C151" s="13"/>
      <c r="D151" s="16"/>
    </row>
    <row r="152" spans="1:4" ht="15.75">
      <c r="A152" s="13"/>
      <c r="B152" s="11"/>
      <c r="C152" s="13"/>
      <c r="D152" s="16"/>
    </row>
    <row r="153" spans="1:4" ht="15.75">
      <c r="A153" s="13"/>
      <c r="B153" s="11"/>
      <c r="C153" s="13"/>
      <c r="D153" s="16"/>
    </row>
    <row r="154" spans="1:4" ht="15.75">
      <c r="A154" s="13"/>
      <c r="B154" s="11"/>
      <c r="C154" s="13"/>
      <c r="D154" s="16"/>
    </row>
    <row r="155" spans="1:4" ht="15.75">
      <c r="A155" s="13"/>
      <c r="B155" s="11"/>
      <c r="C155" s="13"/>
      <c r="D155" s="16"/>
    </row>
    <row r="156" spans="1:4" ht="15.75">
      <c r="A156" s="13"/>
      <c r="B156" s="11"/>
      <c r="C156" s="13"/>
      <c r="D156" s="16"/>
    </row>
    <row r="157" spans="1:4" ht="15.75">
      <c r="A157" s="13"/>
      <c r="B157" s="11"/>
      <c r="C157" s="13"/>
      <c r="D157" s="16"/>
    </row>
    <row r="158" spans="1:4" ht="15.75">
      <c r="A158" s="13"/>
      <c r="B158" s="11"/>
      <c r="C158" s="13"/>
      <c r="D158" s="16"/>
    </row>
    <row r="159" spans="1:4" ht="15.75">
      <c r="A159" s="13"/>
      <c r="B159" s="11"/>
      <c r="C159" s="13"/>
      <c r="D159" s="16"/>
    </row>
    <row r="160" spans="1:4" ht="15.75">
      <c r="A160" s="13"/>
      <c r="B160" s="11"/>
      <c r="C160" s="13"/>
      <c r="D160" s="16"/>
    </row>
    <row r="161" spans="1:4" ht="15.75">
      <c r="A161" s="13"/>
      <c r="B161" s="11"/>
      <c r="C161" s="13"/>
      <c r="D161" s="16"/>
    </row>
    <row r="162" spans="1:4" ht="15.75">
      <c r="A162" s="13"/>
      <c r="B162" s="11"/>
      <c r="C162" s="13"/>
      <c r="D162" s="16"/>
    </row>
    <row r="163" spans="1:4" ht="15.75">
      <c r="A163" s="13"/>
      <c r="B163" s="11"/>
      <c r="C163" s="13"/>
      <c r="D163" s="16"/>
    </row>
    <row r="164" spans="1:4" ht="15.75">
      <c r="A164" s="13"/>
      <c r="B164" s="11"/>
      <c r="C164" s="13"/>
      <c r="D164" s="16"/>
    </row>
    <row r="165" spans="1:4" ht="15.75">
      <c r="A165" s="13"/>
      <c r="B165" s="11"/>
      <c r="C165" s="13"/>
      <c r="D165" s="16"/>
    </row>
    <row r="166" spans="1:4" ht="15.75">
      <c r="A166" s="13"/>
      <c r="B166" s="11"/>
      <c r="C166" s="13"/>
      <c r="D166" s="16"/>
    </row>
    <row r="167" spans="1:4" ht="15.75">
      <c r="A167" s="13"/>
      <c r="B167" s="11"/>
      <c r="C167" s="13"/>
      <c r="D167" s="16"/>
    </row>
    <row r="168" spans="1:4" ht="15.75">
      <c r="A168" s="13"/>
      <c r="B168" s="11"/>
      <c r="C168" s="13"/>
      <c r="D168" s="16"/>
    </row>
    <row r="169" spans="1:4" ht="15.75">
      <c r="A169" s="13"/>
      <c r="B169" s="11"/>
      <c r="C169" s="13"/>
      <c r="D169" s="16"/>
    </row>
    <row r="170" spans="1:4" ht="15.75">
      <c r="A170" s="13"/>
      <c r="B170" s="11"/>
      <c r="C170" s="13"/>
      <c r="D170" s="16"/>
    </row>
    <row r="171" spans="1:4" ht="15.75">
      <c r="A171" s="13"/>
      <c r="B171" s="11"/>
      <c r="C171" s="13"/>
      <c r="D171" s="16"/>
    </row>
    <row r="172" spans="1:4" ht="15.75">
      <c r="A172" s="13"/>
      <c r="B172" s="11"/>
      <c r="C172" s="13"/>
      <c r="D172" s="16"/>
    </row>
    <row r="173" spans="1:4" ht="15.75">
      <c r="A173" s="13"/>
      <c r="B173" s="11"/>
      <c r="C173" s="13"/>
      <c r="D173" s="16"/>
    </row>
    <row r="174" spans="1:4" ht="15.75">
      <c r="A174" s="13"/>
      <c r="B174" s="11"/>
      <c r="C174" s="13"/>
      <c r="D174" s="16"/>
    </row>
    <row r="175" spans="1:4" ht="15.75">
      <c r="A175" s="13"/>
      <c r="B175" s="11"/>
      <c r="C175" s="13"/>
      <c r="D175" s="16"/>
    </row>
    <row r="176" spans="1:4" ht="15.75">
      <c r="A176" s="13"/>
      <c r="B176" s="11"/>
      <c r="C176" s="13"/>
      <c r="D176" s="16"/>
    </row>
    <row r="177" spans="1:4" ht="15.75">
      <c r="A177" s="13"/>
      <c r="B177" s="11"/>
      <c r="C177" s="13"/>
      <c r="D177" s="16"/>
    </row>
    <row r="178" spans="1:4" ht="15.75">
      <c r="A178" s="13"/>
      <c r="B178" s="11"/>
      <c r="C178" s="13"/>
      <c r="D178" s="16"/>
    </row>
    <row r="179" spans="1:4" ht="15.75">
      <c r="A179" s="13"/>
      <c r="B179" s="11"/>
      <c r="C179" s="13"/>
      <c r="D179" s="16"/>
    </row>
    <row r="180" spans="1:4" ht="15.75">
      <c r="A180" s="13"/>
      <c r="B180" s="11"/>
      <c r="C180" s="13"/>
      <c r="D180" s="16"/>
    </row>
    <row r="181" spans="1:4" ht="15.75">
      <c r="A181" s="13"/>
      <c r="B181" s="11"/>
      <c r="C181" s="13"/>
      <c r="D181" s="16"/>
    </row>
    <row r="182" spans="1:4" ht="15.75">
      <c r="A182" s="13"/>
      <c r="B182" s="11"/>
      <c r="C182" s="13"/>
      <c r="D182" s="16"/>
    </row>
    <row r="183" spans="1:4" ht="15.75">
      <c r="A183" s="13"/>
      <c r="B183" s="11"/>
      <c r="C183" s="13"/>
      <c r="D183" s="16"/>
    </row>
    <row r="184" spans="1:4" ht="15.75">
      <c r="A184" s="13"/>
      <c r="B184" s="11"/>
      <c r="C184" s="13"/>
      <c r="D184" s="16"/>
    </row>
    <row r="185" spans="1:4" ht="15.75">
      <c r="A185" s="13"/>
      <c r="B185" s="11"/>
      <c r="C185" s="13"/>
      <c r="D185" s="16"/>
    </row>
    <row r="186" spans="1:4" ht="15.75">
      <c r="A186" s="13"/>
      <c r="B186" s="11"/>
      <c r="C186" s="13"/>
      <c r="D186" s="16"/>
    </row>
    <row r="187" spans="1:4" ht="15.75">
      <c r="A187" s="13"/>
      <c r="B187" s="11"/>
      <c r="C187" s="13"/>
      <c r="D187" s="16"/>
    </row>
    <row r="188" spans="1:4" ht="15.75">
      <c r="A188" s="13"/>
      <c r="B188" s="11"/>
      <c r="C188" s="13"/>
      <c r="D188" s="16"/>
    </row>
    <row r="189" spans="1:4" ht="15.75">
      <c r="A189" s="13"/>
      <c r="B189" s="11"/>
      <c r="C189" s="13"/>
      <c r="D189" s="16"/>
    </row>
    <row r="190" spans="1:4" ht="15.75">
      <c r="A190" s="13"/>
      <c r="B190" s="11"/>
      <c r="C190" s="13"/>
      <c r="D190" s="16"/>
    </row>
    <row r="191" spans="1:4" ht="15.75">
      <c r="A191" s="13"/>
      <c r="B191" s="11"/>
      <c r="C191" s="13"/>
      <c r="D191" s="16"/>
    </row>
    <row r="192" spans="1:4" ht="15.75">
      <c r="A192" s="13"/>
      <c r="B192" s="11"/>
      <c r="C192" s="13"/>
      <c r="D192" s="16"/>
    </row>
    <row r="193" spans="1:4" ht="15.75">
      <c r="A193" s="13"/>
      <c r="B193" s="11"/>
      <c r="C193" s="13"/>
      <c r="D193" s="16"/>
    </row>
    <row r="194" spans="1:4" ht="15.75">
      <c r="A194" s="13"/>
      <c r="B194" s="11"/>
      <c r="C194" s="13"/>
      <c r="D194" s="16"/>
    </row>
    <row r="195" spans="1:4" ht="15.75">
      <c r="A195" s="13"/>
      <c r="B195" s="11"/>
      <c r="C195" s="13"/>
      <c r="D195" s="16"/>
    </row>
    <row r="196" spans="1:4" ht="15.75">
      <c r="A196" s="13"/>
      <c r="B196" s="11"/>
      <c r="C196" s="13"/>
      <c r="D196" s="16"/>
    </row>
    <row r="197" spans="1:4" ht="15.75">
      <c r="A197" s="13"/>
      <c r="B197" s="11"/>
      <c r="C197" s="13"/>
      <c r="D197" s="16"/>
    </row>
    <row r="198" spans="1:4" ht="15.75">
      <c r="A198" s="13"/>
      <c r="B198" s="11"/>
      <c r="C198" s="13"/>
      <c r="D198" s="16"/>
    </row>
    <row r="199" spans="1:4" ht="15.75">
      <c r="A199" s="13"/>
      <c r="B199" s="11"/>
      <c r="C199" s="13"/>
      <c r="D199" s="16"/>
    </row>
    <row r="200" spans="1:4" ht="15.75">
      <c r="A200" s="13"/>
      <c r="B200" s="11"/>
      <c r="C200" s="13"/>
      <c r="D200" s="16"/>
    </row>
    <row r="201" spans="1:4" ht="15.75">
      <c r="A201" s="13"/>
      <c r="B201" s="11"/>
      <c r="C201" s="13"/>
      <c r="D201" s="16"/>
    </row>
    <row r="202" spans="1:4" ht="15.75">
      <c r="A202" s="13"/>
      <c r="B202" s="11"/>
      <c r="C202" s="13"/>
      <c r="D202" s="16"/>
    </row>
    <row r="203" spans="1:4" ht="15.75">
      <c r="A203" s="13"/>
      <c r="B203" s="11"/>
      <c r="C203" s="13"/>
      <c r="D203" s="16"/>
    </row>
    <row r="204" spans="1:4" ht="15.75">
      <c r="A204" s="13"/>
      <c r="B204" s="11"/>
      <c r="C204" s="13"/>
      <c r="D204" s="16"/>
    </row>
    <row r="205" spans="1:4" ht="15.75">
      <c r="A205" s="13"/>
      <c r="B205" s="11"/>
      <c r="C205" s="13"/>
      <c r="D205" s="16"/>
    </row>
    <row r="206" spans="1:4" ht="15.75">
      <c r="A206" s="13"/>
      <c r="B206" s="11"/>
      <c r="C206" s="13"/>
      <c r="D206" s="16"/>
    </row>
    <row r="207" spans="1:4" ht="15.75">
      <c r="A207" s="13"/>
      <c r="B207" s="11"/>
      <c r="C207" s="13"/>
      <c r="D207" s="16"/>
    </row>
    <row r="208" spans="1:4" ht="15.75">
      <c r="A208" s="13"/>
      <c r="B208" s="11"/>
      <c r="C208" s="13"/>
      <c r="D208" s="16"/>
    </row>
    <row r="209" spans="1:4" ht="15.75">
      <c r="A209" s="13"/>
      <c r="B209" s="11"/>
      <c r="C209" s="13"/>
      <c r="D209" s="16"/>
    </row>
    <row r="210" spans="1:4" ht="15.75">
      <c r="A210" s="13"/>
      <c r="B210" s="11"/>
      <c r="C210" s="13"/>
      <c r="D210" s="16"/>
    </row>
    <row r="211" spans="1:4" ht="15.75">
      <c r="A211" s="13"/>
      <c r="B211" s="11"/>
      <c r="C211" s="13"/>
      <c r="D211" s="16"/>
    </row>
    <row r="212" spans="1:4" ht="15.75">
      <c r="A212" s="13"/>
      <c r="B212" s="11"/>
      <c r="C212" s="13"/>
      <c r="D212" s="16"/>
    </row>
    <row r="213" spans="1:4" ht="15.75">
      <c r="A213" s="13"/>
      <c r="B213" s="11"/>
      <c r="C213" s="13"/>
      <c r="D213" s="16"/>
    </row>
    <row r="214" spans="1:4" ht="15.75">
      <c r="A214" s="13"/>
      <c r="B214" s="11"/>
      <c r="C214" s="13"/>
      <c r="D214" s="16"/>
    </row>
    <row r="215" spans="1:4" ht="15.75">
      <c r="A215" s="13"/>
      <c r="B215" s="11"/>
      <c r="C215" s="13"/>
      <c r="D215" s="16"/>
    </row>
    <row r="216" spans="1:4" ht="15.75">
      <c r="A216" s="13"/>
      <c r="B216" s="11"/>
      <c r="C216" s="13"/>
      <c r="D216" s="16"/>
    </row>
    <row r="217" spans="1:4" ht="15.75">
      <c r="A217" s="13"/>
      <c r="B217" s="11"/>
      <c r="C217" s="13"/>
      <c r="D217" s="16"/>
    </row>
    <row r="218" spans="1:4" ht="15.75">
      <c r="A218" s="13"/>
      <c r="B218" s="11"/>
      <c r="C218" s="13"/>
      <c r="D218" s="16"/>
    </row>
    <row r="219" spans="1:4" ht="15.75">
      <c r="A219" s="13"/>
      <c r="B219" s="11"/>
      <c r="C219" s="13"/>
      <c r="D219" s="16"/>
    </row>
    <row r="220" spans="1:4" ht="15.75">
      <c r="A220" s="13"/>
      <c r="B220" s="11"/>
      <c r="C220" s="13"/>
      <c r="D220" s="16"/>
    </row>
    <row r="221" spans="1:4" ht="15.75">
      <c r="A221" s="13"/>
      <c r="B221" s="11"/>
      <c r="C221" s="13"/>
      <c r="D221" s="16"/>
    </row>
    <row r="222" spans="1:4" ht="15.75">
      <c r="A222" s="13"/>
      <c r="B222" s="11"/>
      <c r="C222" s="13"/>
      <c r="D222" s="16"/>
    </row>
    <row r="223" spans="1:4" ht="15.75">
      <c r="A223" s="13"/>
      <c r="B223" s="11"/>
      <c r="C223" s="13"/>
      <c r="D223" s="16"/>
    </row>
    <row r="224" spans="1:4" ht="15.75">
      <c r="A224" s="13"/>
      <c r="B224" s="11"/>
      <c r="C224" s="13"/>
      <c r="D224" s="16"/>
    </row>
    <row r="225" spans="1:4" ht="15.75">
      <c r="A225" s="13"/>
      <c r="B225" s="11"/>
      <c r="C225" s="13"/>
      <c r="D225" s="16"/>
    </row>
    <row r="226" spans="1:4" ht="15.75">
      <c r="A226" s="13"/>
      <c r="B226" s="11"/>
      <c r="C226" s="13"/>
      <c r="D226" s="16"/>
    </row>
    <row r="227" spans="1:4" ht="15.75">
      <c r="A227" s="13"/>
      <c r="B227" s="11"/>
      <c r="C227" s="13"/>
      <c r="D227" s="16"/>
    </row>
    <row r="228" spans="1:4" ht="15.75">
      <c r="A228" s="13"/>
      <c r="B228" s="11"/>
      <c r="C228" s="13"/>
      <c r="D228" s="16"/>
    </row>
    <row r="229" spans="1:4" ht="15.75">
      <c r="A229" s="13"/>
      <c r="B229" s="11"/>
      <c r="C229" s="13"/>
      <c r="D229" s="16"/>
    </row>
    <row r="230" spans="1:4" ht="15.75">
      <c r="A230" s="13"/>
      <c r="B230" s="11"/>
      <c r="C230" s="13"/>
      <c r="D230" s="16"/>
    </row>
    <row r="231" spans="1:4" ht="15.75">
      <c r="A231" s="13"/>
      <c r="B231" s="11"/>
      <c r="C231" s="13"/>
      <c r="D231" s="16"/>
    </row>
    <row r="232" spans="1:4" ht="15.75">
      <c r="A232" s="13"/>
      <c r="B232" s="11"/>
      <c r="C232" s="13"/>
      <c r="D232" s="16"/>
    </row>
    <row r="233" spans="1:4" ht="15.75">
      <c r="A233" s="13"/>
      <c r="B233" s="11"/>
      <c r="C233" s="13"/>
      <c r="D233" s="16"/>
    </row>
    <row r="234" spans="1:4" ht="15.75">
      <c r="A234" s="13"/>
      <c r="B234" s="11"/>
      <c r="C234" s="13"/>
      <c r="D234" s="16"/>
    </row>
    <row r="235" spans="1:4" ht="15.75">
      <c r="A235" s="13"/>
      <c r="B235" s="11"/>
      <c r="C235" s="13"/>
      <c r="D235" s="16"/>
    </row>
    <row r="236" spans="1:4" ht="15.75">
      <c r="A236" s="13"/>
      <c r="B236" s="11"/>
      <c r="C236" s="13"/>
      <c r="D236" s="16"/>
    </row>
    <row r="237" spans="1:4" ht="15.75">
      <c r="A237" s="13"/>
      <c r="B237" s="11"/>
      <c r="C237" s="13"/>
      <c r="D237" s="16"/>
    </row>
    <row r="238" spans="1:4" ht="15.75">
      <c r="A238" s="13"/>
      <c r="B238" s="11"/>
      <c r="C238" s="13"/>
      <c r="D238" s="16"/>
    </row>
    <row r="239" spans="1:4" ht="15.75">
      <c r="A239" s="13"/>
      <c r="B239" s="11"/>
      <c r="C239" s="13"/>
      <c r="D239" s="16"/>
    </row>
    <row r="240" spans="1:4" ht="15.75">
      <c r="A240" s="13"/>
      <c r="B240" s="11"/>
      <c r="C240" s="13"/>
      <c r="D240" s="16"/>
    </row>
    <row r="241" spans="1:4" ht="15.75">
      <c r="A241" s="13"/>
      <c r="B241" s="11"/>
      <c r="C241" s="13"/>
      <c r="D241" s="16"/>
    </row>
    <row r="242" spans="1:4" ht="15.75">
      <c r="A242" s="13"/>
      <c r="B242" s="11"/>
      <c r="C242" s="13"/>
      <c r="D242" s="16"/>
    </row>
    <row r="243" spans="1:4" ht="15.75">
      <c r="A243" s="13"/>
      <c r="B243" s="11"/>
      <c r="C243" s="13"/>
      <c r="D243" s="16"/>
    </row>
    <row r="244" spans="1:4" ht="15.75">
      <c r="A244" s="13"/>
      <c r="B244" s="11"/>
      <c r="C244" s="13"/>
      <c r="D244" s="16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2008-07-09T06:54:45Z</cp:lastPrinted>
  <dcterms:created xsi:type="dcterms:W3CDTF">2000-10-24T20:52:35Z</dcterms:created>
  <dcterms:modified xsi:type="dcterms:W3CDTF">2008-07-09T06:54:50Z</dcterms:modified>
  <cp:category/>
  <cp:version/>
  <cp:contentType/>
  <cp:contentStatus/>
</cp:coreProperties>
</file>