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475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<sst xmlns="http://schemas.openxmlformats.org/spreadsheetml/2006/main" count="56" uniqueCount="47">
  <si>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.020</t>
  </si>
  <si>
    <t>LEŚNICTWO</t>
  </si>
  <si>
    <t>DZIAŁALNOŚĆ USŁUGOWA</t>
  </si>
  <si>
    <t>Prace geodezyjne i kartograficzne</t>
  </si>
  <si>
    <t>Nadzór budowlany</t>
  </si>
  <si>
    <t>OPIEKA SPOŁECZNA</t>
  </si>
  <si>
    <t>Placówki opiekuńczo - wychowawcze</t>
  </si>
  <si>
    <t>Domy Pomocy Społecznej</t>
  </si>
  <si>
    <t>RÓŻNE ROZLICZENIA</t>
  </si>
  <si>
    <t>samorządu terytorialnego</t>
  </si>
  <si>
    <t>RAZEM</t>
  </si>
  <si>
    <t>OŚWIATA I WYCHOWANIE</t>
  </si>
  <si>
    <t>Licea ogólnokształcące</t>
  </si>
  <si>
    <t>EDUKACYJNA OPIEKA WYCHOWAWCZA</t>
  </si>
  <si>
    <t>Internaty i bursy szkolne</t>
  </si>
  <si>
    <t>.075</t>
  </si>
  <si>
    <t>.092</t>
  </si>
  <si>
    <t>Pozostałe odsetki</t>
  </si>
  <si>
    <t>Subwencje ogólne z budżetu państwa</t>
  </si>
  <si>
    <t>Wpływy z usług</t>
  </si>
  <si>
    <t>.083</t>
  </si>
  <si>
    <t>Dz.</t>
  </si>
  <si>
    <t>WYSZCZEGÓLNIENIE DOCHODU BUDŻETOWEGO</t>
  </si>
  <si>
    <t>R.</t>
  </si>
  <si>
    <t xml:space="preserve">Część oświatowa subw. ogólnej dla jednostek </t>
  </si>
  <si>
    <t>P.</t>
  </si>
  <si>
    <t>Zesp. do spraw orzekania o stopniu niepełnosp.</t>
  </si>
  <si>
    <t>Pozostała działalność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</si>
  <si>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</si>
  <si>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</si>
  <si>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</si>
  <si>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</si>
  <si>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 xml:space="preserve">Dotacje celowe otrzymane  z budżetu państwa na zadania bieżące realizowane przez powiat na podstawie porozumień z organami administracji rządowej </t>
  </si>
  <si>
    <t>Szkoły zawodowe</t>
  </si>
  <si>
    <t>DOCHODY BUDŻETOWE - 2003 ROK .</t>
  </si>
  <si>
    <t xml:space="preserve">DOCHODY   POWIATU  TORUŃSKIEGO NA 2003 ROK  </t>
  </si>
  <si>
    <t xml:space="preserve">Środki na finansowanie własnych zadań bieżących gmin ( związków gmin ) , powiatów    ( związków powiatów ) , samorządów województw , pozyskane z innych źródeł </t>
  </si>
  <si>
    <t>Dotacje celowe otrzymane od samorządu województwa na zadania bieżące realizowane na podstawie porozumień (umów ) miedzy j.s.t</t>
  </si>
  <si>
    <t xml:space="preserve">Pomoc materialna dla uczniów </t>
  </si>
  <si>
    <t>Zwiększenia</t>
  </si>
  <si>
    <t>Zmniejszenia</t>
  </si>
  <si>
    <t xml:space="preserve">Budżet po zmianach </t>
  </si>
  <si>
    <t>Środki na dofinansowanie własnych zadań bieżących gmin (  związków  gmin ) , powiatów(  zwiazków  powiatów ) , samorządów województw, pozyskane  z innych źródeł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</si>
  <si>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</si>
  <si>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</si>
  <si>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Wpływy  do  budżetu  części  zysku  gospodarstwa  pomocniczego </t>
  </si>
  <si>
    <t xml:space="preserve">Zmiana  dochodów  na  dzień  22.12.2003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</si>
</sst>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7"/>
  <sheetViews>
    <sheetView tabSelected="1" workbookViewId="0" topLeftCell="A75">
      <selection activeCell="F86" sqref="F86:G86"/>
    </sheetView>
  </sheetViews>
  <sheetFormatPr defaultColWidth="9.00390625" defaultRowHeight="12.75"/>
  <cols>
    <col min="1" max="1" width="4.00390625" style="13" bestFit="1" customWidth="1"/>
    <col min="2" max="2" width="5.75390625" style="14" bestFit="1" customWidth="1"/>
    <col min="3" max="3" width="4.375" style="13" bestFit="1" customWidth="1"/>
    <col min="4" max="4" width="31.125" style="7" customWidth="1"/>
    <col min="5" max="5" width="11.25390625" style="13" customWidth="1"/>
    <col min="6" max="6" width="8.875" style="13" customWidth="1"/>
    <col min="7" max="7" width="9.625" style="13" customWidth="1"/>
    <col min="8" max="8" width="8.875" style="13" customWidth="1"/>
    <col min="9" max="16384" width="9.125" style="1" customWidth="1"/>
  </cols>
  <sheetData>
    <row r="1" ht="24.75" customHeight="1">
      <c r="D1" s="26"/>
    </row>
    <row r="2" ht="12.75">
      <c r="D2" s="26" t="s">
        <v>46</v>
      </c>
    </row>
    <row r="4" ht="25.5">
      <c r="D4" s="25" t="s">
        <v>34</v>
      </c>
    </row>
    <row r="5" spans="1:250" s="4" customFormat="1" ht="13.5" thickBot="1">
      <c r="A5" s="15"/>
      <c r="B5" s="16"/>
      <c r="C5" s="15"/>
      <c r="D5" s="9"/>
      <c r="E5" s="15"/>
      <c r="F5" s="15"/>
      <c r="G5" s="15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2" customFormat="1" ht="57" thickBot="1">
      <c r="A6" s="17" t="s">
        <v>21</v>
      </c>
      <c r="B6" s="18" t="s">
        <v>23</v>
      </c>
      <c r="C6" s="17" t="s">
        <v>25</v>
      </c>
      <c r="D6" s="10" t="s">
        <v>22</v>
      </c>
      <c r="E6" s="18" t="s">
        <v>35</v>
      </c>
      <c r="F6" s="18" t="s">
        <v>39</v>
      </c>
      <c r="G6" s="18" t="s">
        <v>40</v>
      </c>
      <c r="H6" s="18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5:8" ht="12.75">
      <c r="E7" s="28"/>
      <c r="F7" s="28"/>
      <c r="G7" s="28"/>
      <c r="H7" s="28"/>
    </row>
    <row r="8" spans="1:8" s="5" customFormat="1" ht="12.75">
      <c r="A8" s="19" t="s">
        <v>0</v>
      </c>
      <c r="B8" s="20"/>
      <c r="C8" s="19"/>
      <c r="D8" s="11" t="s">
        <v>1</v>
      </c>
      <c r="E8" s="27">
        <f>E10</f>
        <v>126000</v>
      </c>
      <c r="F8" s="27">
        <f>F10</f>
        <v>677</v>
      </c>
      <c r="G8" s="27">
        <f>G10</f>
        <v>0</v>
      </c>
      <c r="H8" s="27">
        <f>E8+F8-G8</f>
        <v>126677</v>
      </c>
    </row>
    <row r="9" spans="1:8" s="5" customFormat="1" ht="12.75">
      <c r="A9" s="19"/>
      <c r="B9" s="20"/>
      <c r="C9" s="19"/>
      <c r="D9" s="11"/>
      <c r="E9" s="30"/>
      <c r="F9" s="30"/>
      <c r="G9" s="30"/>
      <c r="H9" s="28"/>
    </row>
    <row r="10" spans="1:8" s="5" customFormat="1" ht="12.75">
      <c r="A10" s="19"/>
      <c r="B10" s="22" t="s">
        <v>30</v>
      </c>
      <c r="C10" s="21"/>
      <c r="D10" s="12" t="s">
        <v>31</v>
      </c>
      <c r="E10" s="29">
        <f>SUM(E12:E13)</f>
        <v>126000</v>
      </c>
      <c r="F10" s="29">
        <f>SUM(F12:F13)</f>
        <v>677</v>
      </c>
      <c r="G10" s="29">
        <f>SUM(G12:G13)</f>
        <v>0</v>
      </c>
      <c r="H10" s="29">
        <f>E10+F10-G10</f>
        <v>126677</v>
      </c>
    </row>
    <row r="11" spans="1:8" s="5" customFormat="1" ht="12.75">
      <c r="A11" s="19"/>
      <c r="B11" s="22"/>
      <c r="C11" s="21"/>
      <c r="D11" s="12"/>
      <c r="E11" s="29"/>
      <c r="F11" s="29"/>
      <c r="G11" s="29"/>
      <c r="H11" s="28"/>
    </row>
    <row r="12" spans="3:8" ht="76.5">
      <c r="C12" s="23">
        <v>270</v>
      </c>
      <c r="D12" s="7" t="s">
        <v>36</v>
      </c>
      <c r="E12" s="28">
        <v>126000</v>
      </c>
      <c r="F12" s="28">
        <v>677</v>
      </c>
      <c r="G12" s="28"/>
      <c r="H12" s="28">
        <f>E12+F12-G12</f>
        <v>126677</v>
      </c>
    </row>
    <row r="13" spans="1:8" s="6" customFormat="1" ht="12.75">
      <c r="A13" s="13"/>
      <c r="B13" s="14"/>
      <c r="C13" s="13"/>
      <c r="D13" s="7"/>
      <c r="E13" s="28"/>
      <c r="F13" s="28"/>
      <c r="G13" s="28"/>
      <c r="H13" s="28"/>
    </row>
    <row r="14" spans="1:8" s="5" customFormat="1" ht="12.75">
      <c r="A14" s="19">
        <v>710</v>
      </c>
      <c r="B14" s="20"/>
      <c r="C14" s="19"/>
      <c r="D14" s="11" t="s">
        <v>2</v>
      </c>
      <c r="E14" s="27">
        <f>E22+E16</f>
        <v>312587</v>
      </c>
      <c r="F14" s="27">
        <f>F22+F16</f>
        <v>12587</v>
      </c>
      <c r="G14" s="27">
        <f>G22+G16</f>
        <v>12587</v>
      </c>
      <c r="H14" s="27">
        <f>E14+F14-G14</f>
        <v>312587</v>
      </c>
    </row>
    <row r="15" spans="5:8" ht="12.75">
      <c r="E15" s="28"/>
      <c r="F15" s="28"/>
      <c r="G15" s="28"/>
      <c r="H15" s="28"/>
    </row>
    <row r="16" spans="1:8" s="2" customFormat="1" ht="25.5">
      <c r="A16" s="21"/>
      <c r="B16" s="22">
        <v>71013</v>
      </c>
      <c r="C16" s="21"/>
      <c r="D16" s="8" t="s">
        <v>3</v>
      </c>
      <c r="E16" s="29">
        <f>SUM(E17:E20)</f>
        <v>174587</v>
      </c>
      <c r="F16" s="29">
        <f>SUM(F17:F20)</f>
        <v>0</v>
      </c>
      <c r="G16" s="29">
        <f>SUM(G17:G20)</f>
        <v>12587</v>
      </c>
      <c r="H16" s="29">
        <f>E16+F16-G16</f>
        <v>162000</v>
      </c>
    </row>
    <row r="17" spans="5:8" ht="12.75">
      <c r="E17" s="28"/>
      <c r="F17" s="28"/>
      <c r="G17" s="28"/>
      <c r="H17" s="28"/>
    </row>
    <row r="18" spans="3:8" ht="63.75">
      <c r="C18" s="13">
        <v>211</v>
      </c>
      <c r="D18" s="7" t="s">
        <v>43</v>
      </c>
      <c r="E18" s="28">
        <v>170587</v>
      </c>
      <c r="F18" s="28"/>
      <c r="G18" s="28">
        <v>8587</v>
      </c>
      <c r="H18" s="28">
        <f>E18+F18-G18</f>
        <v>162000</v>
      </c>
    </row>
    <row r="19" spans="5:8" ht="12.75">
      <c r="E19" s="28"/>
      <c r="F19" s="28"/>
      <c r="G19" s="28"/>
      <c r="H19" s="28"/>
    </row>
    <row r="20" spans="3:8" ht="12.75">
      <c r="C20" s="13">
        <v>6410</v>
      </c>
      <c r="E20" s="28">
        <v>4000</v>
      </c>
      <c r="F20" s="28"/>
      <c r="G20" s="28">
        <v>4000</v>
      </c>
      <c r="H20" s="28">
        <v>0</v>
      </c>
    </row>
    <row r="21" spans="5:8" ht="12.75">
      <c r="E21" s="28"/>
      <c r="F21" s="28"/>
      <c r="G21" s="28"/>
      <c r="H21" s="28"/>
    </row>
    <row r="22" spans="1:8" s="2" customFormat="1" ht="12.75">
      <c r="A22" s="21"/>
      <c r="B22" s="22">
        <v>71015</v>
      </c>
      <c r="C22" s="21"/>
      <c r="D22" s="8" t="s">
        <v>4</v>
      </c>
      <c r="E22" s="29">
        <f>SUM(E23:E26)</f>
        <v>138000</v>
      </c>
      <c r="F22" s="29">
        <f>SUM(F23:F26)</f>
        <v>12587</v>
      </c>
      <c r="G22" s="29">
        <f>SUM(G23:G26)</f>
        <v>0</v>
      </c>
      <c r="H22" s="29">
        <f>E22+F22-G22</f>
        <v>150587</v>
      </c>
    </row>
    <row r="23" spans="1:8" s="2" customFormat="1" ht="12.75">
      <c r="A23" s="21"/>
      <c r="B23" s="22"/>
      <c r="C23" s="21"/>
      <c r="D23" s="8"/>
      <c r="E23" s="28"/>
      <c r="F23" s="28"/>
      <c r="G23" s="28"/>
      <c r="H23" s="28"/>
    </row>
    <row r="24" spans="1:8" s="2" customFormat="1" ht="63.75">
      <c r="A24" s="21"/>
      <c r="B24" s="22"/>
      <c r="C24" s="13">
        <v>211</v>
      </c>
      <c r="D24" s="7" t="s">
        <v>43</v>
      </c>
      <c r="E24" s="28">
        <v>138000</v>
      </c>
      <c r="F24" s="28">
        <v>8587</v>
      </c>
      <c r="G24" s="28"/>
      <c r="H24" s="28">
        <f>E24+F24-G24</f>
        <v>146587</v>
      </c>
    </row>
    <row r="25" spans="1:8" s="2" customFormat="1" ht="12.75">
      <c r="A25" s="21"/>
      <c r="B25" s="22"/>
      <c r="C25" s="13"/>
      <c r="D25" s="7"/>
      <c r="E25" s="28"/>
      <c r="F25" s="28"/>
      <c r="G25" s="28"/>
      <c r="H25" s="28"/>
    </row>
    <row r="26" spans="1:8" s="2" customFormat="1" ht="12.75">
      <c r="A26" s="21"/>
      <c r="B26" s="22"/>
      <c r="C26" s="13">
        <v>6410</v>
      </c>
      <c r="D26" s="7"/>
      <c r="E26" s="28"/>
      <c r="F26" s="28">
        <v>4000</v>
      </c>
      <c r="G26" s="28"/>
      <c r="H26" s="28">
        <f>E26+F26-G26</f>
        <v>4000</v>
      </c>
    </row>
    <row r="27" spans="5:8" ht="12.75">
      <c r="E27" s="28"/>
      <c r="F27" s="28"/>
      <c r="G27" s="28"/>
      <c r="H27" s="28"/>
    </row>
    <row r="28" spans="1:8" s="5" customFormat="1" ht="12.75">
      <c r="A28" s="19">
        <v>758</v>
      </c>
      <c r="B28" s="20"/>
      <c r="C28" s="19"/>
      <c r="D28" s="11" t="s">
        <v>8</v>
      </c>
      <c r="E28" s="27">
        <f>E31</f>
        <v>6997891</v>
      </c>
      <c r="F28" s="27">
        <f>F31</f>
        <v>186945</v>
      </c>
      <c r="G28" s="27">
        <f>G31</f>
        <v>0</v>
      </c>
      <c r="H28" s="27">
        <f>E28+F28-G28</f>
        <v>7184836</v>
      </c>
    </row>
    <row r="29" spans="5:8" ht="12.75">
      <c r="E29" s="28"/>
      <c r="F29" s="28"/>
      <c r="G29" s="28"/>
      <c r="H29" s="28"/>
    </row>
    <row r="30" spans="1:8" s="2" customFormat="1" ht="25.5">
      <c r="A30" s="21"/>
      <c r="B30" s="22">
        <v>75801</v>
      </c>
      <c r="C30" s="21"/>
      <c r="D30" s="8" t="s">
        <v>24</v>
      </c>
      <c r="E30" s="28"/>
      <c r="F30" s="28"/>
      <c r="G30" s="28"/>
      <c r="H30" s="28"/>
    </row>
    <row r="31" spans="1:8" s="2" customFormat="1" ht="12.75">
      <c r="A31" s="21"/>
      <c r="B31" s="22"/>
      <c r="C31" s="21"/>
      <c r="D31" s="8" t="s">
        <v>9</v>
      </c>
      <c r="E31" s="29">
        <f>SUM(E32:E33)</f>
        <v>6997891</v>
      </c>
      <c r="F31" s="29">
        <f>SUM(F32:F33)</f>
        <v>186945</v>
      </c>
      <c r="G31" s="29">
        <f>SUM(G32:G33)</f>
        <v>0</v>
      </c>
      <c r="H31" s="29">
        <f>E31+F31-G31</f>
        <v>7184836</v>
      </c>
    </row>
    <row r="32" spans="5:8" ht="12.75">
      <c r="E32" s="28"/>
      <c r="F32" s="28"/>
      <c r="G32" s="28"/>
      <c r="H32" s="28"/>
    </row>
    <row r="33" spans="3:8" ht="25.5">
      <c r="C33" s="13">
        <v>292</v>
      </c>
      <c r="D33" s="7" t="s">
        <v>18</v>
      </c>
      <c r="E33" s="28">
        <v>6997891</v>
      </c>
      <c r="F33" s="28">
        <f>6000+45000+10000+125945</f>
        <v>186945</v>
      </c>
      <c r="G33" s="28"/>
      <c r="H33" s="28">
        <f>E33+F33-G33</f>
        <v>7184836</v>
      </c>
    </row>
    <row r="34" spans="5:8" ht="12.75">
      <c r="E34" s="28"/>
      <c r="F34" s="28"/>
      <c r="G34" s="28"/>
      <c r="H34" s="28"/>
    </row>
    <row r="35" spans="1:8" s="5" customFormat="1" ht="12.75">
      <c r="A35" s="19">
        <v>801</v>
      </c>
      <c r="B35" s="20"/>
      <c r="C35" s="19"/>
      <c r="D35" s="11" t="s">
        <v>11</v>
      </c>
      <c r="E35" s="27">
        <f>E37+E52+E48+E43</f>
        <v>244306</v>
      </c>
      <c r="F35" s="27">
        <f>F37+F52+F48+F43</f>
        <v>51501</v>
      </c>
      <c r="G35" s="27">
        <f>G37+G52+G48+G43</f>
        <v>7500</v>
      </c>
      <c r="H35" s="27">
        <f>E35+F35-G35</f>
        <v>288307</v>
      </c>
    </row>
    <row r="36" spans="5:8" ht="12.75">
      <c r="E36" s="28"/>
      <c r="F36" s="28"/>
      <c r="G36" s="28"/>
      <c r="H36" s="28"/>
    </row>
    <row r="37" spans="1:8" s="2" customFormat="1" ht="12.75">
      <c r="A37" s="21"/>
      <c r="B37" s="22">
        <v>80120</v>
      </c>
      <c r="C37" s="21"/>
      <c r="D37" s="8" t="s">
        <v>12</v>
      </c>
      <c r="E37" s="29">
        <f>SUM(E39:E41)</f>
        <v>44800</v>
      </c>
      <c r="F37" s="29">
        <f>SUM(F39:F41)</f>
        <v>4429</v>
      </c>
      <c r="G37" s="29">
        <f>SUM(G39:G41)</f>
        <v>0</v>
      </c>
      <c r="H37" s="29">
        <f>E37+F37-G37</f>
        <v>49229</v>
      </c>
    </row>
    <row r="38" spans="5:8" ht="12.75">
      <c r="E38" s="28"/>
      <c r="F38" s="28"/>
      <c r="G38" s="28"/>
      <c r="H38" s="28"/>
    </row>
    <row r="39" spans="3:8" ht="89.25">
      <c r="C39" s="23" t="s">
        <v>15</v>
      </c>
      <c r="D39" s="7" t="s">
        <v>44</v>
      </c>
      <c r="E39" s="28">
        <v>44200</v>
      </c>
      <c r="F39" s="28">
        <v>4429</v>
      </c>
      <c r="G39" s="28"/>
      <c r="H39" s="28">
        <f>E39+F39-G39</f>
        <v>48629</v>
      </c>
    </row>
    <row r="40" spans="5:8" ht="12.75">
      <c r="E40" s="28"/>
      <c r="F40" s="28"/>
      <c r="G40" s="28"/>
      <c r="H40" s="28"/>
    </row>
    <row r="41" spans="3:8" ht="12.75">
      <c r="C41" s="23" t="s">
        <v>16</v>
      </c>
      <c r="D41" s="7" t="s">
        <v>17</v>
      </c>
      <c r="E41" s="28">
        <v>600</v>
      </c>
      <c r="F41" s="28"/>
      <c r="G41" s="28"/>
      <c r="H41" s="28">
        <f>E41+F41-G41</f>
        <v>600</v>
      </c>
    </row>
    <row r="42" spans="3:8" ht="12.75">
      <c r="C42" s="23"/>
      <c r="E42" s="28"/>
      <c r="F42" s="28"/>
      <c r="G42" s="28"/>
      <c r="H42" s="28"/>
    </row>
    <row r="43" spans="1:8" s="2" customFormat="1" ht="12.75">
      <c r="A43" s="21"/>
      <c r="B43" s="22">
        <v>80130</v>
      </c>
      <c r="C43" s="21"/>
      <c r="D43" s="8" t="s">
        <v>33</v>
      </c>
      <c r="E43" s="29">
        <f>SUM(E45:E46)</f>
        <v>46500</v>
      </c>
      <c r="F43" s="29">
        <f>SUM(F45:F46)</f>
        <v>0</v>
      </c>
      <c r="G43" s="29">
        <f>SUM(G45:G46)</f>
        <v>7500</v>
      </c>
      <c r="H43" s="29">
        <f>E43+F43-G43</f>
        <v>39000</v>
      </c>
    </row>
    <row r="44" spans="5:8" ht="12.75">
      <c r="E44" s="28"/>
      <c r="F44" s="28"/>
      <c r="G44" s="28"/>
      <c r="H44" s="28"/>
    </row>
    <row r="45" spans="3:8" ht="12.75">
      <c r="C45" s="23" t="s">
        <v>20</v>
      </c>
      <c r="D45" s="7" t="s">
        <v>19</v>
      </c>
      <c r="E45" s="28">
        <v>35000</v>
      </c>
      <c r="F45" s="28"/>
      <c r="G45" s="28">
        <v>4899</v>
      </c>
      <c r="H45" s="28">
        <f>E45+F45-G45</f>
        <v>30101</v>
      </c>
    </row>
    <row r="46" spans="3:8" ht="38.25">
      <c r="C46" s="23">
        <v>238</v>
      </c>
      <c r="D46" s="7" t="s">
        <v>45</v>
      </c>
      <c r="E46" s="28">
        <v>11500</v>
      </c>
      <c r="F46" s="28"/>
      <c r="G46" s="28">
        <v>2601</v>
      </c>
      <c r="H46" s="28">
        <f>E46+F46-G46</f>
        <v>8899</v>
      </c>
    </row>
    <row r="47" spans="3:8" ht="12.75">
      <c r="C47" s="23"/>
      <c r="E47" s="28"/>
      <c r="F47" s="28"/>
      <c r="G47" s="28"/>
      <c r="H47" s="28"/>
    </row>
    <row r="48" spans="1:8" s="2" customFormat="1" ht="12.75">
      <c r="A48" s="21"/>
      <c r="B48" s="22">
        <v>80132</v>
      </c>
      <c r="C48" s="24"/>
      <c r="D48" s="8" t="s">
        <v>28</v>
      </c>
      <c r="E48" s="29">
        <f>SUM(E50:E50)</f>
        <v>123277</v>
      </c>
      <c r="F48" s="29">
        <f>SUM(F50:F50)</f>
        <v>46916</v>
      </c>
      <c r="G48" s="29">
        <f>SUM(G50:G50)</f>
        <v>0</v>
      </c>
      <c r="H48" s="29">
        <f>E48+F48-G48</f>
        <v>170193</v>
      </c>
    </row>
    <row r="49" spans="1:8" s="2" customFormat="1" ht="12.75">
      <c r="A49" s="21"/>
      <c r="B49" s="22"/>
      <c r="C49" s="24"/>
      <c r="D49" s="8"/>
      <c r="E49" s="29"/>
      <c r="F49" s="29"/>
      <c r="G49" s="29"/>
      <c r="H49" s="29"/>
    </row>
    <row r="50" spans="3:8" ht="63.75">
      <c r="C50" s="13">
        <v>212</v>
      </c>
      <c r="D50" s="7" t="s">
        <v>32</v>
      </c>
      <c r="E50" s="28">
        <v>123277</v>
      </c>
      <c r="F50" s="28">
        <v>46916</v>
      </c>
      <c r="G50" s="28"/>
      <c r="H50" s="28">
        <f>E50+F50-G50</f>
        <v>170193</v>
      </c>
    </row>
    <row r="51" spans="3:8" ht="12.75">
      <c r="C51" s="23"/>
      <c r="E51" s="28"/>
      <c r="F51" s="28"/>
      <c r="G51" s="28"/>
      <c r="H51" s="28"/>
    </row>
    <row r="52" spans="1:8" s="2" customFormat="1" ht="12.75">
      <c r="A52" s="21"/>
      <c r="B52" s="22">
        <v>80195</v>
      </c>
      <c r="C52" s="24"/>
      <c r="D52" s="8" t="s">
        <v>27</v>
      </c>
      <c r="E52" s="29">
        <f>SUM(E53:E54)</f>
        <v>29729</v>
      </c>
      <c r="F52" s="29">
        <f>SUM(F53:F54)</f>
        <v>156</v>
      </c>
      <c r="G52" s="29">
        <f>SUM(G53:G54)</f>
        <v>0</v>
      </c>
      <c r="H52" s="29">
        <f>E52+F52-G52</f>
        <v>29885</v>
      </c>
    </row>
    <row r="53" spans="3:8" ht="12.75">
      <c r="C53" s="23"/>
      <c r="E53" s="28"/>
      <c r="F53" s="28"/>
      <c r="G53" s="28"/>
      <c r="H53" s="28"/>
    </row>
    <row r="54" spans="3:8" ht="38.25">
      <c r="C54" s="13">
        <v>213</v>
      </c>
      <c r="D54" s="7" t="s">
        <v>29</v>
      </c>
      <c r="E54" s="28">
        <v>29729</v>
      </c>
      <c r="F54" s="28">
        <v>156</v>
      </c>
      <c r="G54" s="28"/>
      <c r="H54" s="28">
        <f>E54+F54-G54</f>
        <v>29885</v>
      </c>
    </row>
    <row r="55" spans="5:8" ht="12.75">
      <c r="E55" s="28"/>
      <c r="F55" s="28"/>
      <c r="G55" s="28"/>
      <c r="H55" s="28"/>
    </row>
    <row r="56" spans="1:8" s="5" customFormat="1" ht="12.75">
      <c r="A56" s="19">
        <v>853</v>
      </c>
      <c r="B56" s="20"/>
      <c r="C56" s="19"/>
      <c r="D56" s="11" t="s">
        <v>5</v>
      </c>
      <c r="E56" s="27">
        <f>E58+E62+E66</f>
        <v>7895194</v>
      </c>
      <c r="F56" s="27">
        <f>F58+F62+F66</f>
        <v>145837</v>
      </c>
      <c r="G56" s="27">
        <f>G58+G62+G66</f>
        <v>0</v>
      </c>
      <c r="H56" s="27">
        <f>E56+F56-G56</f>
        <v>8041031</v>
      </c>
    </row>
    <row r="57" spans="5:8" ht="12.75">
      <c r="E57" s="28"/>
      <c r="F57" s="28"/>
      <c r="G57" s="28"/>
      <c r="H57" s="28"/>
    </row>
    <row r="58" spans="1:8" s="2" customFormat="1" ht="25.5">
      <c r="A58" s="21"/>
      <c r="B58" s="22">
        <v>85301</v>
      </c>
      <c r="C58" s="21"/>
      <c r="D58" s="8" t="s">
        <v>6</v>
      </c>
      <c r="E58" s="29">
        <f>SUM(E59:E60)</f>
        <v>1192763</v>
      </c>
      <c r="F58" s="29">
        <f>SUM(F59:F60)</f>
        <v>21897</v>
      </c>
      <c r="G58" s="29">
        <f>SUM(G59:G60)</f>
        <v>0</v>
      </c>
      <c r="H58" s="29">
        <f>E58+F58-G58</f>
        <v>1214660</v>
      </c>
    </row>
    <row r="59" spans="5:8" ht="12.75">
      <c r="E59" s="28"/>
      <c r="F59" s="28"/>
      <c r="G59" s="28"/>
      <c r="H59" s="28"/>
    </row>
    <row r="60" spans="3:8" ht="38.25">
      <c r="C60" s="13">
        <v>213</v>
      </c>
      <c r="D60" s="7" t="s">
        <v>29</v>
      </c>
      <c r="E60" s="28">
        <v>1192763</v>
      </c>
      <c r="F60" s="28">
        <v>21897</v>
      </c>
      <c r="G60" s="28"/>
      <c r="H60" s="28">
        <f>E60+F60-G60</f>
        <v>1214660</v>
      </c>
    </row>
    <row r="61" spans="5:8" ht="12.75">
      <c r="E61" s="28"/>
      <c r="F61" s="28"/>
      <c r="G61" s="28"/>
      <c r="H61" s="28"/>
    </row>
    <row r="62" spans="1:8" s="2" customFormat="1" ht="12.75">
      <c r="A62" s="21"/>
      <c r="B62" s="22">
        <v>85302</v>
      </c>
      <c r="C62" s="21"/>
      <c r="D62" s="8" t="s">
        <v>7</v>
      </c>
      <c r="E62" s="29">
        <f>SUM(E64:E65)</f>
        <v>6636440</v>
      </c>
      <c r="F62" s="29">
        <f>SUM(F64:F65)</f>
        <v>120000</v>
      </c>
      <c r="G62" s="29">
        <f>SUM(G64:G65)</f>
        <v>0</v>
      </c>
      <c r="H62" s="29">
        <f>E62+F62-G62</f>
        <v>6756440</v>
      </c>
    </row>
    <row r="63" spans="1:8" s="2" customFormat="1" ht="12.75">
      <c r="A63" s="21"/>
      <c r="B63" s="22"/>
      <c r="C63" s="21"/>
      <c r="D63" s="8"/>
      <c r="E63" s="29"/>
      <c r="F63" s="29"/>
      <c r="G63" s="29"/>
      <c r="H63" s="28"/>
    </row>
    <row r="64" spans="3:8" ht="38.25">
      <c r="C64" s="13">
        <v>213</v>
      </c>
      <c r="D64" s="7" t="s">
        <v>29</v>
      </c>
      <c r="E64" s="28">
        <v>6636440</v>
      </c>
      <c r="F64" s="28">
        <v>120000</v>
      </c>
      <c r="G64" s="28"/>
      <c r="H64" s="28">
        <f>E64+F64-G64</f>
        <v>6756440</v>
      </c>
    </row>
    <row r="65" spans="5:8" ht="12.75">
      <c r="E65" s="28"/>
      <c r="F65" s="28"/>
      <c r="G65" s="28"/>
      <c r="H65" s="28"/>
    </row>
    <row r="66" spans="1:8" s="2" customFormat="1" ht="25.5">
      <c r="A66" s="21"/>
      <c r="B66" s="22">
        <v>85321</v>
      </c>
      <c r="C66" s="21"/>
      <c r="D66" s="8" t="s">
        <v>26</v>
      </c>
      <c r="E66" s="29">
        <f>SUM(E67:E68)</f>
        <v>65991</v>
      </c>
      <c r="F66" s="29">
        <f>SUM(F67:F68)</f>
        <v>3940</v>
      </c>
      <c r="G66" s="29">
        <f>SUM(G67:G68)</f>
        <v>0</v>
      </c>
      <c r="H66" s="29">
        <f>E66+F66-G66</f>
        <v>69931</v>
      </c>
    </row>
    <row r="67" spans="5:8" ht="12.75">
      <c r="E67" s="28"/>
      <c r="F67" s="28"/>
      <c r="G67" s="28"/>
      <c r="H67" s="28"/>
    </row>
    <row r="68" spans="3:8" ht="63.75">
      <c r="C68" s="13">
        <v>211</v>
      </c>
      <c r="D68" s="7" t="s">
        <v>43</v>
      </c>
      <c r="E68" s="28">
        <v>65991</v>
      </c>
      <c r="F68" s="28">
        <v>3940</v>
      </c>
      <c r="G68" s="28"/>
      <c r="H68" s="28">
        <f>E68+F68-G68</f>
        <v>69931</v>
      </c>
    </row>
    <row r="69" spans="5:8" ht="12.75">
      <c r="E69" s="28"/>
      <c r="F69" s="28"/>
      <c r="G69" s="28"/>
      <c r="H69" s="28"/>
    </row>
    <row r="70" spans="1:8" s="5" customFormat="1" ht="25.5">
      <c r="A70" s="19">
        <v>854</v>
      </c>
      <c r="B70" s="20"/>
      <c r="C70" s="19"/>
      <c r="D70" s="11" t="s">
        <v>13</v>
      </c>
      <c r="E70" s="27">
        <f>E72+E78</f>
        <v>101205</v>
      </c>
      <c r="F70" s="27">
        <f>F72+F78</f>
        <v>22920</v>
      </c>
      <c r="G70" s="27">
        <f>G72+G78</f>
        <v>30000</v>
      </c>
      <c r="H70" s="27">
        <f>E70+F70-G70</f>
        <v>94125</v>
      </c>
    </row>
    <row r="71" spans="1:8" s="5" customFormat="1" ht="12.75">
      <c r="A71" s="19"/>
      <c r="B71" s="20"/>
      <c r="C71" s="19"/>
      <c r="D71" s="11"/>
      <c r="E71" s="27"/>
      <c r="F71" s="27"/>
      <c r="G71" s="27"/>
      <c r="H71" s="28"/>
    </row>
    <row r="72" spans="1:8" s="2" customFormat="1" ht="12.75">
      <c r="A72" s="21"/>
      <c r="B72" s="22">
        <v>85410</v>
      </c>
      <c r="C72" s="21"/>
      <c r="D72" s="8" t="s">
        <v>14</v>
      </c>
      <c r="E72" s="29">
        <f>SUM(E73:E76)</f>
        <v>75000</v>
      </c>
      <c r="F72" s="29">
        <f>SUM(F73:F76)</f>
        <v>0</v>
      </c>
      <c r="G72" s="29">
        <f>SUM(G73:G76)</f>
        <v>30000</v>
      </c>
      <c r="H72" s="29">
        <f>E72+F72-G72</f>
        <v>45000</v>
      </c>
    </row>
    <row r="73" spans="1:8" s="2" customFormat="1" ht="12.75">
      <c r="A73" s="21"/>
      <c r="B73" s="22"/>
      <c r="C73" s="21"/>
      <c r="D73" s="8"/>
      <c r="E73" s="28"/>
      <c r="F73" s="28"/>
      <c r="G73" s="28"/>
      <c r="H73" s="28"/>
    </row>
    <row r="74" spans="3:8" ht="89.25">
      <c r="C74" s="23" t="s">
        <v>15</v>
      </c>
      <c r="D74" s="7" t="s">
        <v>44</v>
      </c>
      <c r="E74" s="28">
        <v>10000</v>
      </c>
      <c r="F74" s="28"/>
      <c r="G74" s="28">
        <v>3500</v>
      </c>
      <c r="H74" s="28">
        <f>E74+F74-G74</f>
        <v>6500</v>
      </c>
    </row>
    <row r="75" spans="3:8" ht="12.75">
      <c r="C75" s="23"/>
      <c r="E75" s="28"/>
      <c r="F75" s="28"/>
      <c r="G75" s="28"/>
      <c r="H75" s="28"/>
    </row>
    <row r="76" spans="3:8" ht="12.75">
      <c r="C76" s="13" t="s">
        <v>20</v>
      </c>
      <c r="D76" s="7" t="s">
        <v>19</v>
      </c>
      <c r="E76" s="28">
        <v>65000</v>
      </c>
      <c r="F76" s="28"/>
      <c r="G76" s="28">
        <v>26500</v>
      </c>
      <c r="H76" s="28">
        <f>E76+F76-G76</f>
        <v>38500</v>
      </c>
    </row>
    <row r="77" spans="5:8" ht="12.75">
      <c r="E77" s="28"/>
      <c r="F77" s="28"/>
      <c r="G77" s="28"/>
      <c r="H77" s="28"/>
    </row>
    <row r="78" spans="1:8" s="2" customFormat="1" ht="12.75">
      <c r="A78" s="21"/>
      <c r="B78" s="22">
        <v>85415</v>
      </c>
      <c r="C78" s="21"/>
      <c r="D78" s="8" t="s">
        <v>38</v>
      </c>
      <c r="E78" s="29">
        <f>SUM(E79:E84)</f>
        <v>26205</v>
      </c>
      <c r="F78" s="29">
        <f>SUM(F79:F84)</f>
        <v>22920</v>
      </c>
      <c r="G78" s="29">
        <f>SUM(G79:G84)</f>
        <v>0</v>
      </c>
      <c r="H78" s="29">
        <f>E78+F78-G78</f>
        <v>49125</v>
      </c>
    </row>
    <row r="79" spans="1:8" s="2" customFormat="1" ht="12.75">
      <c r="A79" s="21"/>
      <c r="B79" s="22"/>
      <c r="C79" s="21"/>
      <c r="D79" s="8"/>
      <c r="E79" s="29"/>
      <c r="F79" s="29"/>
      <c r="G79" s="29"/>
      <c r="H79" s="29"/>
    </row>
    <row r="80" spans="1:8" s="2" customFormat="1" ht="38.25">
      <c r="A80" s="21"/>
      <c r="B80" s="22"/>
      <c r="C80" s="13">
        <v>213</v>
      </c>
      <c r="D80" s="7" t="s">
        <v>29</v>
      </c>
      <c r="E80" s="28">
        <v>21205</v>
      </c>
      <c r="F80" s="28">
        <v>21920</v>
      </c>
      <c r="G80" s="28"/>
      <c r="H80" s="28">
        <f>E80+F80-G80</f>
        <v>43125</v>
      </c>
    </row>
    <row r="81" spans="1:8" s="2" customFormat="1" ht="12.75">
      <c r="A81" s="21"/>
      <c r="B81" s="22"/>
      <c r="C81" s="21"/>
      <c r="D81" s="8"/>
      <c r="E81" s="28"/>
      <c r="F81" s="28"/>
      <c r="G81" s="28"/>
      <c r="H81" s="28"/>
    </row>
    <row r="82" spans="1:8" s="2" customFormat="1" ht="63.75">
      <c r="A82" s="21"/>
      <c r="B82" s="22"/>
      <c r="C82" s="13">
        <v>233</v>
      </c>
      <c r="D82" s="7" t="s">
        <v>37</v>
      </c>
      <c r="E82" s="28">
        <v>1500</v>
      </c>
      <c r="F82" s="28">
        <v>1000</v>
      </c>
      <c r="G82" s="28"/>
      <c r="H82" s="28">
        <f>E82+F82-G82</f>
        <v>2500</v>
      </c>
    </row>
    <row r="83" spans="1:8" s="2" customFormat="1" ht="12.75">
      <c r="A83" s="21"/>
      <c r="B83" s="22"/>
      <c r="C83" s="13"/>
      <c r="D83" s="7"/>
      <c r="E83" s="28"/>
      <c r="F83" s="28"/>
      <c r="G83" s="28"/>
      <c r="H83" s="28"/>
    </row>
    <row r="84" spans="3:8" ht="76.5">
      <c r="C84" s="13">
        <v>270</v>
      </c>
      <c r="D84" s="7" t="s">
        <v>42</v>
      </c>
      <c r="E84" s="28">
        <v>3500</v>
      </c>
      <c r="F84" s="28"/>
      <c r="G84" s="28"/>
      <c r="H84" s="28">
        <f>E84+F84-G84</f>
        <v>3500</v>
      </c>
    </row>
    <row r="85" spans="1:8" s="2" customFormat="1" ht="12.75">
      <c r="A85" s="21"/>
      <c r="B85" s="22"/>
      <c r="C85" s="13"/>
      <c r="D85" s="7"/>
      <c r="E85" s="28"/>
      <c r="F85" s="28"/>
      <c r="G85" s="28"/>
      <c r="H85" s="28"/>
    </row>
    <row r="86" spans="1:8" s="5" customFormat="1" ht="21" customHeight="1">
      <c r="A86" s="19"/>
      <c r="B86" s="20"/>
      <c r="C86" s="19"/>
      <c r="D86" s="11" t="s">
        <v>10</v>
      </c>
      <c r="E86" s="27">
        <f>E8+E14+E28+E56+E35+E70</f>
        <v>15677183</v>
      </c>
      <c r="F86" s="27">
        <f>F8+F14+F28+F56+F35+F70</f>
        <v>420467</v>
      </c>
      <c r="G86" s="27">
        <f>G8+G14+G28+G56+G35+G70</f>
        <v>50087</v>
      </c>
      <c r="H86" s="27">
        <f>E86+F86-G86</f>
        <v>16047563</v>
      </c>
    </row>
    <row r="87" spans="5:7" ht="12.75">
      <c r="E87" s="28"/>
      <c r="F87" s="28"/>
      <c r="G87" s="2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2003-07-08T13:27:41Z</cp:lastPrinted>
  <dcterms:created xsi:type="dcterms:W3CDTF">2000-10-24T20:52:35Z</dcterms:created>
  <dcterms:modified xsi:type="dcterms:W3CDTF">2003-12-15T11:48:23Z</dcterms:modified>
  <cp:category/>
  <cp:version/>
  <cp:contentType/>
  <cp:contentStatus/>
</cp:coreProperties>
</file>