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<sst xmlns="http://schemas.openxmlformats.org/spreadsheetml/2006/main" count="104" uniqueCount="78">
  <si>
    <t>Dz.</t>
  </si>
  <si>
    <t>R.</t>
  </si>
  <si>
    <t>P.</t>
  </si>
  <si>
    <t>W Y S Z C Z E G Ó L N I E N I E</t>
  </si>
  <si>
    <t>Zakup materiałów i wyposażenia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</si>
  <si>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</si>
  <si>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</si>
  <si>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</si>
  <si>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</si>
  <si>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</si>
  <si>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 xml:space="preserve">Zakup usług remontowych </t>
  </si>
  <si>
    <t>Zakup usług pozostałych</t>
  </si>
  <si>
    <t>ADMINISTRACJA PUBLICZNA</t>
  </si>
  <si>
    <t>Urzędy wojewódzkie</t>
  </si>
  <si>
    <t>Starostwa powiatowe</t>
  </si>
  <si>
    <t>RAZEM   WYDATKI BUDŻETOWE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</si>
  <si>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</si>
  <si>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</si>
  <si>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</si>
  <si>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</si>
  <si>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</si>
  <si>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</si>
  <si>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</si>
  <si>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</si>
  <si>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</si>
  <si>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</si>
  <si>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</si>
  <si>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</si>
  <si>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</si>
  <si>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</si>
  <si>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</si>
  <si>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</si>
  <si>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</si>
  <si>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</si>
  <si>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</si>
  <si>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</si>
  <si>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</si>
  <si>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</si>
  <si>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</si>
  <si>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POZOSTAŁE ZADANIA W ZAKRESIE POLITYKI SPOŁECZNEJ</t>
  </si>
  <si>
    <t>Składki na ubezpieczenie społeczne</t>
  </si>
  <si>
    <t xml:space="preserve">Pomoc materialna dla uczniów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</si>
  <si>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</si>
  <si>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</si>
  <si>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</si>
  <si>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</si>
  <si>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</si>
  <si>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Wydatki  inwestycyjne  jednostek  budżetowych </t>
  </si>
  <si>
    <t xml:space="preserve">Wynagrodzenia  bezosobowe </t>
  </si>
  <si>
    <t>Wynagrodzenia bezosobowe</t>
  </si>
  <si>
    <t xml:space="preserve">Stypendia  oraz  inne formy pomocy dla uczniów </t>
  </si>
  <si>
    <t>UE</t>
  </si>
  <si>
    <t xml:space="preserve">Powiat </t>
  </si>
  <si>
    <t>2005rok</t>
  </si>
  <si>
    <t xml:space="preserve">2006 rok </t>
  </si>
  <si>
    <t xml:space="preserve">razem </t>
  </si>
  <si>
    <t>Budżet państwa</t>
  </si>
  <si>
    <t xml:space="preserve">Razem </t>
  </si>
  <si>
    <t>Modernizacja  drogi  powiatowej nr  2016 -  Łubianka -Kończewice</t>
  </si>
  <si>
    <t xml:space="preserve">Przebudowa  drogi  powiatowej  nr  2010  Turzno -  Rogówko -  Lubicz  Dolny </t>
  </si>
  <si>
    <t>W  ramach  Europejskiego  Funduszu  Społecznego  , Zintegrowanego Programu  Rozwoju  Regionalnego priorytet-  1.2 , działanie  1.3- Wyrównywanie  Szans  Edukacyjnych  poprzez  programy  stypendialne  środki  zaplanowane na  rok  2006  w  wysokości  58.222  zł  przeznaczone  są  w  96  % na  pomoc  stypendialną  dla  studentów zamieszkałych  na  terenie  powiatu  toruńskiego  i   4  %  na  obsługę  projektu .</t>
  </si>
  <si>
    <t>UMOWA  O  DOFINANSOWANIE  PROJEKTU  W  RAMACH  SPORR-  ROZWÓJ  ZASOBÓW  LUDZKICH na  lata  2004-2006  " Kobiety  Na  rynku  pracy .</t>
  </si>
  <si>
    <t>„ Kobiety  na   rynku  pracy  „  w  latach  2005-2006 .</t>
  </si>
  <si>
    <t xml:space="preserve">UE -  </t>
  </si>
  <si>
    <t xml:space="preserve">Pozostała  działalność </t>
  </si>
  <si>
    <t xml:space="preserve">Świadczenia  społeczne </t>
  </si>
  <si>
    <t xml:space="preserve">Zakup usług  pozostałych </t>
  </si>
  <si>
    <t>W  ramach  Europejskiego  Funduszu  Społecznego  , Zintegrowanego Programu  Rozwoju  Regionalnego priorytet-  2 , działanie  1.2- Wyrównywanie  Szans  Edukacyjnych  poprzez  programy  stypendialne  środki  zaplanowane na  rok  2006    przeznaczone  są  na  pomoc  materialną  dla  uczniów  szkół  ponadgimnazjalnych   zamieszkałych  na  terenie  powiatu  toruńskiegoi  na  obsługę  projektu .</t>
  </si>
  <si>
    <t xml:space="preserve">Załącznik  nr  10  do  uchwały  Rady   Powiatu  Toruńskiego </t>
  </si>
  <si>
    <t>w  sprawie   Budżetu  Powiatu  Toruńskiego  na  rok  2006  .</t>
  </si>
  <si>
    <t xml:space="preserve">WYDATKI BUDŻETOWE NA ROK 2006   finansowane lub  współfinansowane  ze  środków     Unii Europejskiej  </t>
  </si>
  <si>
    <t xml:space="preserve">Powiat - w ramach  F.P </t>
  </si>
  <si>
    <t xml:space="preserve">W  TYM  WYDATKI  BIEŻĄCE </t>
  </si>
  <si>
    <t>ZMIANY</t>
  </si>
  <si>
    <t xml:space="preserve">PLAN  PO   ZMIANACH </t>
  </si>
  <si>
    <t xml:space="preserve">PLANOWANE  WYDATKI </t>
  </si>
  <si>
    <t xml:space="preserve">EDUKACYJNA  OPIEKA   WYCHOWAWCZA </t>
  </si>
  <si>
    <t>ZMIANA  NA   DZIEŃ  19.06.2006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</si>
</sst>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"/>
  </numFmts>
  <fonts count="20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sz val="6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7" xfId="0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1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8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1" fontId="17" fillId="0" borderId="0" xfId="0" applyNumberFormat="1" applyFont="1" applyAlignment="1">
      <alignment horizontal="center" vertical="center" wrapText="1" shrinkToFit="1"/>
    </xf>
    <xf numFmtId="1" fontId="16" fillId="0" borderId="0" xfId="0" applyNumberFormat="1" applyFont="1" applyAlignment="1">
      <alignment horizontal="right" vertical="center" wrapText="1" shrinkToFit="1"/>
    </xf>
    <xf numFmtId="1" fontId="17" fillId="0" borderId="7" xfId="0" applyNumberFormat="1" applyFont="1" applyFill="1" applyBorder="1" applyAlignment="1">
      <alignment vertical="center" wrapText="1" shrinkToFit="1"/>
    </xf>
    <xf numFmtId="3" fontId="17" fillId="0" borderId="7" xfId="0" applyNumberFormat="1" applyFont="1" applyFill="1" applyBorder="1" applyAlignment="1">
      <alignment horizontal="center" vertical="center" wrapText="1" shrinkToFit="1"/>
    </xf>
    <xf numFmtId="1" fontId="16" fillId="0" borderId="2" xfId="0" applyNumberFormat="1" applyFont="1" applyFill="1" applyBorder="1" applyAlignment="1">
      <alignment vertical="center" wrapText="1" shrinkToFit="1"/>
    </xf>
    <xf numFmtId="1" fontId="18" fillId="0" borderId="1" xfId="0" applyNumberFormat="1" applyFont="1" applyBorder="1" applyAlignment="1">
      <alignment vertical="center" wrapText="1" shrinkToFit="1"/>
    </xf>
    <xf numFmtId="1" fontId="16" fillId="0" borderId="1" xfId="0" applyNumberFormat="1" applyFont="1" applyBorder="1" applyAlignment="1">
      <alignment vertical="center" wrapText="1" shrinkToFit="1"/>
    </xf>
    <xf numFmtId="1" fontId="17" fillId="0" borderId="1" xfId="0" applyNumberFormat="1" applyFont="1" applyBorder="1" applyAlignment="1">
      <alignment vertical="center" wrapText="1" shrinkToFit="1"/>
    </xf>
    <xf numFmtId="1" fontId="16" fillId="0" borderId="1" xfId="0" applyNumberFormat="1" applyFont="1" applyBorder="1" applyAlignment="1">
      <alignment horizontal="left" vertical="center" wrapText="1"/>
    </xf>
    <xf numFmtId="1" fontId="16" fillId="0" borderId="3" xfId="0" applyNumberFormat="1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vertical="center" wrapText="1" shrinkToFit="1"/>
    </xf>
    <xf numFmtId="1" fontId="16" fillId="0" borderId="3" xfId="0" applyNumberFormat="1" applyFont="1" applyBorder="1" applyAlignment="1">
      <alignment vertical="center" wrapText="1" shrinkToFit="1"/>
    </xf>
    <xf numFmtId="1" fontId="16" fillId="0" borderId="10" xfId="0" applyNumberFormat="1" applyFont="1" applyBorder="1" applyAlignment="1">
      <alignment vertical="center" wrapText="1" shrinkToFit="1"/>
    </xf>
    <xf numFmtId="1" fontId="18" fillId="0" borderId="0" xfId="0" applyNumberFormat="1" applyFont="1" applyBorder="1" applyAlignment="1">
      <alignment vertical="center" wrapText="1" shrinkToFit="1"/>
    </xf>
    <xf numFmtId="1" fontId="17" fillId="0" borderId="0" xfId="0" applyNumberFormat="1" applyFont="1" applyBorder="1" applyAlignment="1">
      <alignment vertical="center" wrapText="1" shrinkToFit="1"/>
    </xf>
    <xf numFmtId="1" fontId="16" fillId="0" borderId="0" xfId="0" applyNumberFormat="1" applyFont="1" applyBorder="1" applyAlignment="1">
      <alignment vertical="center" wrapText="1" shrinkToFit="1"/>
    </xf>
    <xf numFmtId="1" fontId="17" fillId="0" borderId="2" xfId="0" applyNumberFormat="1" applyFont="1" applyBorder="1" applyAlignment="1">
      <alignment vertical="center" wrapText="1" shrinkToFit="1"/>
    </xf>
    <xf numFmtId="1" fontId="18" fillId="0" borderId="3" xfId="0" applyNumberFormat="1" applyFont="1" applyBorder="1" applyAlignment="1">
      <alignment vertical="center" wrapText="1" shrinkToFit="1"/>
    </xf>
    <xf numFmtId="3" fontId="16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 shrinkToFit="1"/>
    </xf>
    <xf numFmtId="3" fontId="16" fillId="0" borderId="4" xfId="0" applyNumberFormat="1" applyFont="1" applyFill="1" applyBorder="1" applyAlignment="1">
      <alignment vertical="center" wrapText="1" shrinkToFit="1"/>
    </xf>
    <xf numFmtId="3" fontId="18" fillId="0" borderId="6" xfId="0" applyNumberFormat="1" applyFont="1" applyBorder="1" applyAlignment="1">
      <alignment vertical="center" wrapText="1" shrinkToFit="1"/>
    </xf>
    <xf numFmtId="3" fontId="16" fillId="0" borderId="6" xfId="0" applyNumberFormat="1" applyFont="1" applyBorder="1" applyAlignment="1">
      <alignment vertical="center" wrapText="1" shrinkToFit="1"/>
    </xf>
    <xf numFmtId="3" fontId="17" fillId="0" borderId="6" xfId="0" applyNumberFormat="1" applyFont="1" applyBorder="1" applyAlignment="1">
      <alignment vertical="center" wrapText="1" shrinkToFit="1"/>
    </xf>
    <xf numFmtId="3" fontId="16" fillId="0" borderId="5" xfId="0" applyNumberFormat="1" applyFont="1" applyBorder="1" applyAlignment="1">
      <alignment vertical="center" wrapText="1" shrinkToFit="1"/>
    </xf>
    <xf numFmtId="3" fontId="18" fillId="0" borderId="4" xfId="0" applyNumberFormat="1" applyFont="1" applyBorder="1" applyAlignment="1">
      <alignment vertical="center" wrapText="1" shrinkToFit="1"/>
    </xf>
    <xf numFmtId="3" fontId="16" fillId="0" borderId="2" xfId="0" applyNumberFormat="1" applyFont="1" applyBorder="1" applyAlignment="1">
      <alignment vertical="center" wrapText="1" shrinkToFit="1"/>
    </xf>
    <xf numFmtId="3" fontId="18" fillId="0" borderId="1" xfId="0" applyNumberFormat="1" applyFont="1" applyBorder="1" applyAlignment="1">
      <alignment vertical="center" wrapText="1" shrinkToFit="1"/>
    </xf>
    <xf numFmtId="3" fontId="17" fillId="0" borderId="1" xfId="0" applyNumberFormat="1" applyFont="1" applyBorder="1" applyAlignment="1">
      <alignment vertical="center" wrapText="1" shrinkToFit="1"/>
    </xf>
    <xf numFmtId="3" fontId="16" fillId="0" borderId="1" xfId="0" applyNumberFormat="1" applyFont="1" applyBorder="1" applyAlignment="1">
      <alignment vertical="center" wrapText="1" shrinkToFit="1"/>
    </xf>
    <xf numFmtId="3" fontId="17" fillId="0" borderId="4" xfId="0" applyNumberFormat="1" applyFont="1" applyBorder="1" applyAlignment="1">
      <alignment horizontal="right" vertical="center" wrapText="1" shrinkToFit="1"/>
    </xf>
    <xf numFmtId="3" fontId="17" fillId="0" borderId="6" xfId="0" applyNumberFormat="1" applyFont="1" applyBorder="1" applyAlignment="1">
      <alignment horizontal="right" vertical="center" wrapText="1" shrinkToFit="1"/>
    </xf>
    <xf numFmtId="3" fontId="16" fillId="0" borderId="6" xfId="0" applyNumberFormat="1" applyFont="1" applyBorder="1" applyAlignment="1">
      <alignment horizontal="right" vertical="center" wrapText="1" shrinkToFit="1"/>
    </xf>
    <xf numFmtId="3" fontId="16" fillId="0" borderId="5" xfId="0" applyNumberFormat="1" applyFont="1" applyBorder="1" applyAlignment="1">
      <alignment horizontal="right" vertical="center" wrapText="1" shrinkToFit="1"/>
    </xf>
    <xf numFmtId="3" fontId="18" fillId="0" borderId="5" xfId="0" applyNumberFormat="1" applyFont="1" applyBorder="1" applyAlignment="1">
      <alignment vertical="center" wrapText="1" shrinkToFit="1"/>
    </xf>
    <xf numFmtId="4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19" fillId="0" borderId="5" xfId="0" applyNumberFormat="1" applyFont="1" applyBorder="1" applyAlignment="1">
      <alignment/>
    </xf>
    <xf numFmtId="3" fontId="18" fillId="0" borderId="7" xfId="0" applyNumberFormat="1" applyFont="1" applyBorder="1" applyAlignment="1">
      <alignment vertical="center" wrapText="1" shrinkToFit="1"/>
    </xf>
    <xf numFmtId="1" fontId="1" fillId="0" borderId="2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vertical="center" wrapText="1" shrinkToFit="1"/>
    </xf>
    <xf numFmtId="1" fontId="17" fillId="0" borderId="3" xfId="0" applyNumberFormat="1" applyFont="1" applyBorder="1" applyAlignment="1">
      <alignment vertical="center" wrapText="1" shrinkToFit="1"/>
    </xf>
    <xf numFmtId="1" fontId="16" fillId="0" borderId="2" xfId="0" applyNumberFormat="1" applyFont="1" applyBorder="1" applyAlignment="1">
      <alignment vertical="center" wrapText="1" shrinkToFit="1"/>
    </xf>
    <xf numFmtId="3" fontId="16" fillId="0" borderId="4" xfId="0" applyNumberFormat="1" applyFont="1" applyBorder="1" applyAlignment="1">
      <alignment horizontal="right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8"/>
  <sheetViews>
    <sheetView tabSelected="1" showOutlineSymbols="0" workbookViewId="0" topLeftCell="A1">
      <selection activeCell="D5" sqref="D5"/>
    </sheetView>
  </sheetViews>
  <sheetFormatPr defaultColWidth="9.00390625" defaultRowHeight="12.75" outlineLevelRow="2" outlineLevelCol="1"/>
  <cols>
    <col min="1" max="1" width="4.625" style="76" bestFit="1" customWidth="1"/>
    <col min="2" max="3" width="7.75390625" style="76" bestFit="1" customWidth="1"/>
    <col min="4" max="4" width="27.875" style="130" customWidth="1"/>
    <col min="5" max="5" width="11.875" style="150" customWidth="1" outlineLevel="1"/>
    <col min="6" max="6" width="11.25390625" style="150" customWidth="1" outlineLevel="1"/>
    <col min="7" max="7" width="12.375" style="150" customWidth="1" outlineLevel="1"/>
    <col min="8" max="9" width="10.125" style="77" bestFit="1" customWidth="1"/>
    <col min="10" max="10" width="13.625" style="77" customWidth="1"/>
    <col min="11" max="12" width="9.25390625" style="77" bestFit="1" customWidth="1"/>
    <col min="13" max="13" width="10.00390625" style="77" bestFit="1" customWidth="1"/>
    <col min="14" max="16384" width="9.125" style="77" customWidth="1"/>
  </cols>
  <sheetData>
    <row r="1" spans="1:10" ht="12.75">
      <c r="A1" s="67"/>
      <c r="B1" s="89" t="s">
        <v>68</v>
      </c>
      <c r="C1" s="67"/>
      <c r="J1" s="121" t="s">
        <v>59</v>
      </c>
    </row>
    <row r="2" spans="1:3" ht="13.5" thickBot="1">
      <c r="A2" s="67"/>
      <c r="B2" s="89" t="s">
        <v>69</v>
      </c>
      <c r="C2" s="67"/>
    </row>
    <row r="3" spans="1:13" ht="13.5" thickBot="1">
      <c r="A3" s="67"/>
      <c r="B3" s="67"/>
      <c r="C3" s="67"/>
      <c r="D3" s="131"/>
      <c r="J3" s="82"/>
      <c r="K3" s="82">
        <v>2005</v>
      </c>
      <c r="L3" s="82">
        <v>2006</v>
      </c>
      <c r="M3" s="83" t="s">
        <v>55</v>
      </c>
    </row>
    <row r="4" spans="1:13" ht="12.75">
      <c r="A4" s="67"/>
      <c r="B4" s="88"/>
      <c r="C4" s="67" t="s">
        <v>77</v>
      </c>
      <c r="D4" s="131"/>
      <c r="J4" s="80"/>
      <c r="K4" s="80"/>
      <c r="L4" s="80"/>
      <c r="M4" s="80"/>
    </row>
    <row r="5" spans="1:13" ht="48">
      <c r="A5" s="87"/>
      <c r="B5" s="68"/>
      <c r="C5" s="69"/>
      <c r="D5" s="132" t="s">
        <v>70</v>
      </c>
      <c r="E5" s="151"/>
      <c r="F5" s="151"/>
      <c r="G5" s="151"/>
      <c r="J5" s="81" t="s">
        <v>52</v>
      </c>
      <c r="K5" s="84">
        <v>0</v>
      </c>
      <c r="L5" s="84">
        <f>125920+138926</f>
        <v>264846</v>
      </c>
      <c r="M5" s="84">
        <f>SUM(K5:L5)</f>
        <v>264846</v>
      </c>
    </row>
    <row r="6" spans="1:13" ht="13.5" thickBot="1">
      <c r="A6" s="70"/>
      <c r="B6" s="68"/>
      <c r="C6" s="69"/>
      <c r="D6" s="133"/>
      <c r="E6" s="151"/>
      <c r="F6" s="151"/>
      <c r="G6" s="151"/>
      <c r="J6" s="81" t="s">
        <v>51</v>
      </c>
      <c r="K6" s="84">
        <v>0</v>
      </c>
      <c r="L6" s="84">
        <f>251841+277851</f>
        <v>529692</v>
      </c>
      <c r="M6" s="84">
        <f>SUM(K6:L6)</f>
        <v>529692</v>
      </c>
    </row>
    <row r="7" spans="1:13" s="78" customFormat="1" ht="24.75" thickBot="1">
      <c r="A7" s="71" t="s">
        <v>0</v>
      </c>
      <c r="B7" s="71" t="s">
        <v>1</v>
      </c>
      <c r="C7" s="72" t="s">
        <v>2</v>
      </c>
      <c r="D7" s="134" t="s">
        <v>3</v>
      </c>
      <c r="E7" s="135" t="s">
        <v>75</v>
      </c>
      <c r="F7" s="135" t="s">
        <v>73</v>
      </c>
      <c r="G7" s="135" t="s">
        <v>74</v>
      </c>
      <c r="J7" s="129" t="s">
        <v>56</v>
      </c>
      <c r="K7" s="84"/>
      <c r="L7" s="84">
        <f>41973+46309</f>
        <v>88282</v>
      </c>
      <c r="M7" s="84">
        <f>SUM(K7:L7)</f>
        <v>88282</v>
      </c>
    </row>
    <row r="8" spans="1:13" ht="13.5" thickBot="1">
      <c r="A8" s="95"/>
      <c r="B8" s="93"/>
      <c r="C8" s="100"/>
      <c r="D8" s="136"/>
      <c r="E8" s="152"/>
      <c r="F8" s="152"/>
      <c r="G8" s="152"/>
      <c r="J8" s="90" t="s">
        <v>55</v>
      </c>
      <c r="K8" s="91">
        <f>SUM(K5:K7)</f>
        <v>0</v>
      </c>
      <c r="L8" s="91">
        <f>SUM(L5:L7)</f>
        <v>882820</v>
      </c>
      <c r="M8" s="92">
        <f>SUM(M5:M7)</f>
        <v>882820</v>
      </c>
    </row>
    <row r="9" spans="1:13" s="79" customFormat="1" ht="12.75">
      <c r="A9" s="96">
        <v>600</v>
      </c>
      <c r="B9" s="73"/>
      <c r="C9" s="101"/>
      <c r="D9" s="137" t="s">
        <v>5</v>
      </c>
      <c r="E9" s="153">
        <f>E11</f>
        <v>1556665</v>
      </c>
      <c r="F9" s="153">
        <f>F11</f>
        <v>0</v>
      </c>
      <c r="G9" s="153">
        <f>E9+F9</f>
        <v>1556665</v>
      </c>
      <c r="J9" s="77"/>
      <c r="K9" s="77"/>
      <c r="L9" s="77"/>
      <c r="M9" s="77"/>
    </row>
    <row r="10" spans="1:10" ht="13.5" thickBot="1">
      <c r="A10" s="97"/>
      <c r="B10" s="74"/>
      <c r="C10" s="102"/>
      <c r="D10" s="138"/>
      <c r="E10" s="154"/>
      <c r="F10" s="154"/>
      <c r="G10" s="154"/>
      <c r="J10" s="121" t="s">
        <v>58</v>
      </c>
    </row>
    <row r="11" spans="1:13" ht="13.5" thickBot="1">
      <c r="A11" s="98"/>
      <c r="B11" s="75">
        <v>60014</v>
      </c>
      <c r="C11" s="103"/>
      <c r="D11" s="139" t="s">
        <v>6</v>
      </c>
      <c r="E11" s="155">
        <f>SUM(E13:E15)</f>
        <v>1556665</v>
      </c>
      <c r="F11" s="155">
        <f>SUM(F13:F15)</f>
        <v>0</v>
      </c>
      <c r="G11" s="153">
        <f>E11+F11</f>
        <v>1556665</v>
      </c>
      <c r="J11" s="82"/>
      <c r="K11" s="82">
        <v>2005</v>
      </c>
      <c r="L11" s="82">
        <v>2006</v>
      </c>
      <c r="M11" s="83" t="s">
        <v>55</v>
      </c>
    </row>
    <row r="12" spans="1:13" ht="12.75" outlineLevel="1">
      <c r="A12" s="97"/>
      <c r="B12" s="74"/>
      <c r="C12" s="102"/>
      <c r="D12" s="138"/>
      <c r="E12" s="154"/>
      <c r="F12" s="154"/>
      <c r="G12" s="154"/>
      <c r="J12" s="81"/>
      <c r="K12" s="81"/>
      <c r="L12" s="81"/>
      <c r="M12" s="80"/>
    </row>
    <row r="13" spans="1:13" ht="24" outlineLevel="1">
      <c r="A13" s="96"/>
      <c r="B13" s="73"/>
      <c r="C13" s="104">
        <v>6058</v>
      </c>
      <c r="D13" s="140" t="s">
        <v>47</v>
      </c>
      <c r="E13" s="154">
        <v>934000</v>
      </c>
      <c r="F13" s="154"/>
      <c r="G13" s="153">
        <f>E13+F13</f>
        <v>934000</v>
      </c>
      <c r="J13" s="81" t="s">
        <v>52</v>
      </c>
      <c r="K13" s="84">
        <v>83894</v>
      </c>
      <c r="L13" s="84">
        <v>202153</v>
      </c>
      <c r="M13" s="84">
        <f>SUM(K13:L13)</f>
        <v>286047</v>
      </c>
    </row>
    <row r="14" spans="1:13" ht="12.75" outlineLevel="1">
      <c r="A14" s="96"/>
      <c r="B14" s="73"/>
      <c r="C14" s="104"/>
      <c r="D14" s="140"/>
      <c r="E14" s="154"/>
      <c r="F14" s="154"/>
      <c r="G14" s="154"/>
      <c r="J14" s="81" t="s">
        <v>51</v>
      </c>
      <c r="K14" s="84">
        <v>167787</v>
      </c>
      <c r="L14" s="84">
        <v>404308</v>
      </c>
      <c r="M14" s="84">
        <f>SUM(K14:L14)</f>
        <v>572095</v>
      </c>
    </row>
    <row r="15" spans="1:13" ht="24" outlineLevel="1">
      <c r="A15" s="96"/>
      <c r="B15" s="73"/>
      <c r="C15" s="104">
        <v>6059</v>
      </c>
      <c r="D15" s="140" t="s">
        <v>47</v>
      </c>
      <c r="E15" s="154">
        <v>622665</v>
      </c>
      <c r="F15" s="154"/>
      <c r="G15" s="153">
        <f>E15+F15</f>
        <v>622665</v>
      </c>
      <c r="J15" s="81" t="s">
        <v>56</v>
      </c>
      <c r="K15" s="84">
        <v>27965</v>
      </c>
      <c r="L15" s="84">
        <v>67384</v>
      </c>
      <c r="M15" s="84">
        <f>SUM(K15:L15)</f>
        <v>95349</v>
      </c>
    </row>
    <row r="16" spans="1:13" ht="13.5" thickBot="1">
      <c r="A16" s="99"/>
      <c r="B16" s="94"/>
      <c r="C16" s="105"/>
      <c r="D16" s="141"/>
      <c r="E16" s="156"/>
      <c r="F16" s="156"/>
      <c r="G16" s="156"/>
      <c r="J16" s="86" t="s">
        <v>57</v>
      </c>
      <c r="K16" s="85">
        <f>SUM(K13:K15)</f>
        <v>279646</v>
      </c>
      <c r="L16" s="85">
        <f>SUM(L13:L15)</f>
        <v>673845</v>
      </c>
      <c r="M16" s="85">
        <f>SUM(K16:L16)</f>
        <v>953491</v>
      </c>
    </row>
    <row r="17" spans="1:7" s="79" customFormat="1" ht="12.75">
      <c r="A17" s="107">
        <v>803</v>
      </c>
      <c r="B17" s="106"/>
      <c r="C17" s="108"/>
      <c r="D17" s="142" t="s">
        <v>44</v>
      </c>
      <c r="E17" s="157">
        <f>E19</f>
        <v>58222</v>
      </c>
      <c r="F17" s="157">
        <f>F19</f>
        <v>56</v>
      </c>
      <c r="G17" s="153">
        <f>E17+F17</f>
        <v>58278</v>
      </c>
    </row>
    <row r="18" spans="1:7" ht="12.75">
      <c r="A18" s="97"/>
      <c r="B18" s="74"/>
      <c r="C18" s="102"/>
      <c r="D18" s="138"/>
      <c r="E18" s="154"/>
      <c r="F18" s="154"/>
      <c r="G18" s="154"/>
    </row>
    <row r="19" spans="1:10" s="78" customFormat="1" ht="24">
      <c r="A19" s="98"/>
      <c r="B19" s="75">
        <v>80309</v>
      </c>
      <c r="C19" s="103"/>
      <c r="D19" s="139" t="s">
        <v>45</v>
      </c>
      <c r="E19" s="155">
        <f>SUM(E21:E35)</f>
        <v>58222</v>
      </c>
      <c r="F19" s="155">
        <f>SUM(F21:F35)</f>
        <v>56</v>
      </c>
      <c r="G19" s="153">
        <f>E19+F19</f>
        <v>58278</v>
      </c>
      <c r="J19" s="122" t="s">
        <v>60</v>
      </c>
    </row>
    <row r="20" spans="1:10" ht="15.75" outlineLevel="1">
      <c r="A20" s="96"/>
      <c r="B20" s="73"/>
      <c r="C20" s="102"/>
      <c r="D20" s="138"/>
      <c r="E20" s="154"/>
      <c r="F20" s="154"/>
      <c r="G20" s="154"/>
      <c r="J20" s="123"/>
    </row>
    <row r="21" spans="1:7" ht="24" outlineLevel="1">
      <c r="A21" s="96"/>
      <c r="B21" s="73"/>
      <c r="C21" s="102">
        <v>3218</v>
      </c>
      <c r="D21" s="138" t="s">
        <v>46</v>
      </c>
      <c r="E21" s="154">
        <v>42000</v>
      </c>
      <c r="F21" s="154"/>
      <c r="G21" s="153">
        <f>E21+F21</f>
        <v>42000</v>
      </c>
    </row>
    <row r="22" spans="1:7" ht="12.75" outlineLevel="1">
      <c r="A22" s="96"/>
      <c r="B22" s="73"/>
      <c r="C22" s="102"/>
      <c r="D22" s="138"/>
      <c r="E22" s="154"/>
      <c r="F22" s="154"/>
      <c r="G22" s="154"/>
    </row>
    <row r="23" spans="1:7" ht="24" outlineLevel="1">
      <c r="A23" s="96"/>
      <c r="B23" s="73"/>
      <c r="C23" s="102">
        <v>3219</v>
      </c>
      <c r="D23" s="138" t="s">
        <v>46</v>
      </c>
      <c r="E23" s="154">
        <v>14000</v>
      </c>
      <c r="F23" s="154"/>
      <c r="G23" s="153">
        <f>E23+F23</f>
        <v>14000</v>
      </c>
    </row>
    <row r="24" spans="1:7" ht="12.75" outlineLevel="1">
      <c r="A24" s="96"/>
      <c r="B24" s="73"/>
      <c r="C24" s="102"/>
      <c r="D24" s="138"/>
      <c r="E24" s="154"/>
      <c r="F24" s="154"/>
      <c r="G24" s="154"/>
    </row>
    <row r="25" spans="1:7" ht="24" outlineLevel="1">
      <c r="A25" s="96"/>
      <c r="B25" s="73"/>
      <c r="C25" s="102">
        <v>4118</v>
      </c>
      <c r="D25" s="138" t="s">
        <v>40</v>
      </c>
      <c r="E25" s="154">
        <v>248</v>
      </c>
      <c r="F25" s="154"/>
      <c r="G25" s="153">
        <f>E25+F25</f>
        <v>248</v>
      </c>
    </row>
    <row r="26" spans="1:7" ht="12.75" outlineLevel="1">
      <c r="A26" s="96"/>
      <c r="B26" s="73"/>
      <c r="C26" s="102"/>
      <c r="D26" s="138"/>
      <c r="E26" s="154"/>
      <c r="F26" s="154"/>
      <c r="G26" s="154"/>
    </row>
    <row r="27" spans="1:7" ht="24" outlineLevel="1">
      <c r="A27" s="96"/>
      <c r="B27" s="73"/>
      <c r="C27" s="102">
        <v>4119</v>
      </c>
      <c r="D27" s="138" t="s">
        <v>40</v>
      </c>
      <c r="E27" s="154">
        <v>82</v>
      </c>
      <c r="F27" s="154"/>
      <c r="G27" s="153">
        <f>E27+F27</f>
        <v>82</v>
      </c>
    </row>
    <row r="28" spans="1:7" ht="12.75" outlineLevel="1">
      <c r="A28" s="96"/>
      <c r="B28" s="73"/>
      <c r="C28" s="102"/>
      <c r="D28" s="138"/>
      <c r="E28" s="154"/>
      <c r="F28" s="154"/>
      <c r="G28" s="154"/>
    </row>
    <row r="29" spans="1:7" ht="12.75" outlineLevel="1">
      <c r="A29" s="96"/>
      <c r="B29" s="73"/>
      <c r="C29" s="102">
        <v>4128</v>
      </c>
      <c r="D29" s="138" t="s">
        <v>9</v>
      </c>
      <c r="E29" s="154">
        <v>34</v>
      </c>
      <c r="F29" s="154"/>
      <c r="G29" s="153">
        <f>E29+F29</f>
        <v>34</v>
      </c>
    </row>
    <row r="30" spans="1:7" ht="12.75" outlineLevel="1">
      <c r="A30" s="96"/>
      <c r="B30" s="73"/>
      <c r="C30" s="102"/>
      <c r="D30" s="138"/>
      <c r="E30" s="154"/>
      <c r="F30" s="154"/>
      <c r="G30" s="154"/>
    </row>
    <row r="31" spans="1:7" ht="12.75" outlineLevel="1">
      <c r="A31" s="96"/>
      <c r="B31" s="73"/>
      <c r="C31" s="102">
        <v>4129</v>
      </c>
      <c r="D31" s="138" t="s">
        <v>9</v>
      </c>
      <c r="E31" s="154">
        <v>11</v>
      </c>
      <c r="F31" s="154"/>
      <c r="G31" s="153">
        <f>E31+F31</f>
        <v>11</v>
      </c>
    </row>
    <row r="32" spans="1:7" ht="12.75" outlineLevel="1">
      <c r="A32" s="96"/>
      <c r="B32" s="73"/>
      <c r="C32" s="102"/>
      <c r="D32" s="138"/>
      <c r="E32" s="154"/>
      <c r="F32" s="154"/>
      <c r="G32" s="154"/>
    </row>
    <row r="33" spans="1:7" ht="12.75" outlineLevel="1">
      <c r="A33" s="96"/>
      <c r="B33" s="73"/>
      <c r="C33" s="102">
        <v>4178</v>
      </c>
      <c r="D33" s="138" t="s">
        <v>48</v>
      </c>
      <c r="E33" s="154">
        <v>1385</v>
      </c>
      <c r="F33" s="154">
        <v>56</v>
      </c>
      <c r="G33" s="153">
        <v>1441</v>
      </c>
    </row>
    <row r="34" spans="1:7" ht="12.75" outlineLevel="1">
      <c r="A34" s="96"/>
      <c r="B34" s="73"/>
      <c r="C34" s="102"/>
      <c r="D34" s="138"/>
      <c r="E34" s="154"/>
      <c r="F34" s="154"/>
      <c r="G34" s="154"/>
    </row>
    <row r="35" spans="1:10" ht="12.75" outlineLevel="1">
      <c r="A35" s="96"/>
      <c r="B35" s="73"/>
      <c r="C35" s="102">
        <v>4179</v>
      </c>
      <c r="D35" s="138" t="s">
        <v>48</v>
      </c>
      <c r="E35" s="154">
        <v>462</v>
      </c>
      <c r="F35" s="154"/>
      <c r="G35" s="153">
        <f>E35+F35</f>
        <v>462</v>
      </c>
      <c r="J35" s="65" t="s">
        <v>61</v>
      </c>
    </row>
    <row r="36" spans="1:10" ht="16.5" thickBot="1">
      <c r="A36" s="99"/>
      <c r="B36" s="94"/>
      <c r="C36" s="110"/>
      <c r="D36" s="143"/>
      <c r="E36" s="156"/>
      <c r="F36" s="156"/>
      <c r="G36" s="156"/>
      <c r="J36" s="122" t="s">
        <v>62</v>
      </c>
    </row>
    <row r="37" spans="1:10" ht="16.5" thickBot="1">
      <c r="A37" s="111"/>
      <c r="B37" s="112"/>
      <c r="C37" s="113"/>
      <c r="D37" s="144"/>
      <c r="E37" s="158"/>
      <c r="F37" s="158"/>
      <c r="G37" s="158"/>
      <c r="J37" s="122"/>
    </row>
    <row r="38" spans="1:13" s="65" customFormat="1" ht="36.75" thickBot="1">
      <c r="A38" s="96">
        <v>853</v>
      </c>
      <c r="B38" s="73"/>
      <c r="C38" s="101"/>
      <c r="D38" s="145" t="s">
        <v>39</v>
      </c>
      <c r="E38" s="159">
        <f>E40</f>
        <v>859063</v>
      </c>
      <c r="F38" s="159">
        <f>F40</f>
        <v>0</v>
      </c>
      <c r="G38" s="159">
        <f>G40</f>
        <v>859063</v>
      </c>
      <c r="J38" s="124"/>
      <c r="K38" s="127" t="s">
        <v>53</v>
      </c>
      <c r="L38" s="127" t="s">
        <v>54</v>
      </c>
      <c r="M38" s="127" t="s">
        <v>55</v>
      </c>
    </row>
    <row r="39" spans="1:13" s="65" customFormat="1" ht="12.75">
      <c r="A39" s="96"/>
      <c r="B39" s="73"/>
      <c r="C39" s="101"/>
      <c r="D39" s="145"/>
      <c r="E39" s="159"/>
      <c r="F39" s="159"/>
      <c r="G39" s="159"/>
      <c r="J39" s="125" t="s">
        <v>71</v>
      </c>
      <c r="K39" s="167">
        <v>141993</v>
      </c>
      <c r="L39" s="168">
        <v>157191.66</v>
      </c>
      <c r="M39" s="167">
        <f>SUM(K39:L39)</f>
        <v>299184.66000000003</v>
      </c>
    </row>
    <row r="40" spans="1:13" s="78" customFormat="1" ht="12.75" outlineLevel="1">
      <c r="A40" s="97"/>
      <c r="B40" s="75">
        <v>85395</v>
      </c>
      <c r="C40" s="102"/>
      <c r="D40" s="146" t="s">
        <v>64</v>
      </c>
      <c r="E40" s="160">
        <f>SUM(E42:E46)</f>
        <v>859063</v>
      </c>
      <c r="F40" s="160">
        <f>SUM(F42:F46)</f>
        <v>0</v>
      </c>
      <c r="G40" s="153">
        <f>E40+F40</f>
        <v>859063</v>
      </c>
      <c r="J40" s="125" t="s">
        <v>63</v>
      </c>
      <c r="K40" s="167">
        <v>337675.62</v>
      </c>
      <c r="L40" s="168">
        <v>859063.02</v>
      </c>
      <c r="M40" s="167">
        <f>SUM(K40:L40)</f>
        <v>1196738.6400000001</v>
      </c>
    </row>
    <row r="41" spans="1:13" s="78" customFormat="1" ht="12.75" outlineLevel="1">
      <c r="A41" s="97"/>
      <c r="B41" s="75"/>
      <c r="C41" s="102"/>
      <c r="D41" s="146"/>
      <c r="E41" s="160"/>
      <c r="F41" s="160"/>
      <c r="G41" s="160"/>
      <c r="J41" s="125"/>
      <c r="K41" s="167"/>
      <c r="L41" s="168"/>
      <c r="M41" s="167"/>
    </row>
    <row r="42" spans="1:13" s="78" customFormat="1" ht="12.75" outlineLevel="1">
      <c r="A42" s="97"/>
      <c r="B42" s="75"/>
      <c r="C42" s="15">
        <v>3118</v>
      </c>
      <c r="D42" s="147" t="s">
        <v>65</v>
      </c>
      <c r="E42" s="161">
        <v>549285</v>
      </c>
      <c r="F42" s="161"/>
      <c r="G42" s="153">
        <f>E42+F42</f>
        <v>549285</v>
      </c>
      <c r="J42" s="125"/>
      <c r="K42" s="167"/>
      <c r="L42" s="168"/>
      <c r="M42" s="167"/>
    </row>
    <row r="43" spans="1:13" s="78" customFormat="1" ht="12.75" outlineLevel="1">
      <c r="A43" s="97"/>
      <c r="B43" s="75"/>
      <c r="C43" s="15"/>
      <c r="D43" s="147"/>
      <c r="E43" s="161"/>
      <c r="F43" s="161"/>
      <c r="G43" s="161"/>
      <c r="J43" s="125"/>
      <c r="K43" s="167"/>
      <c r="L43" s="168"/>
      <c r="M43" s="167"/>
    </row>
    <row r="44" spans="1:13" ht="24.75" outlineLevel="2" thickBot="1">
      <c r="A44" s="97"/>
      <c r="B44" s="74"/>
      <c r="C44" s="15">
        <v>4118</v>
      </c>
      <c r="D44" s="147" t="s">
        <v>8</v>
      </c>
      <c r="E44" s="161">
        <v>165990</v>
      </c>
      <c r="F44" s="161">
        <v>15000</v>
      </c>
      <c r="G44" s="153">
        <f>E44+F44</f>
        <v>180990</v>
      </c>
      <c r="J44" s="126"/>
      <c r="K44" s="169">
        <f>SUM(K39:K40)</f>
        <v>479668.62</v>
      </c>
      <c r="L44" s="170">
        <f>SUM(L39:L40)</f>
        <v>1016254.68</v>
      </c>
      <c r="M44" s="169">
        <f>SUM(M39:M40)</f>
        <v>1495923.3000000003</v>
      </c>
    </row>
    <row r="45" spans="1:7" ht="12.75" outlineLevel="2">
      <c r="A45" s="97"/>
      <c r="B45" s="74"/>
      <c r="C45" s="15"/>
      <c r="D45" s="147"/>
      <c r="E45" s="161"/>
      <c r="F45" s="161"/>
      <c r="G45" s="161"/>
    </row>
    <row r="46" spans="1:7" ht="13.5" outlineLevel="2" thickBot="1">
      <c r="A46" s="97"/>
      <c r="B46" s="74"/>
      <c r="C46" s="15">
        <v>4308</v>
      </c>
      <c r="D46" s="147" t="s">
        <v>66</v>
      </c>
      <c r="E46" s="161">
        <v>143788</v>
      </c>
      <c r="F46" s="161">
        <v>-15000</v>
      </c>
      <c r="G46" s="153">
        <f>E46+F46</f>
        <v>128788</v>
      </c>
    </row>
    <row r="47" spans="1:7" ht="12.75" outlineLevel="2">
      <c r="A47" s="111"/>
      <c r="B47" s="112"/>
      <c r="C47" s="172"/>
      <c r="D47" s="148"/>
      <c r="E47" s="173"/>
      <c r="F47" s="173"/>
      <c r="G47" s="157"/>
    </row>
    <row r="48" spans="1:7" ht="24.75" outlineLevel="2" thickBot="1">
      <c r="A48" s="114"/>
      <c r="B48" s="115"/>
      <c r="C48" s="128"/>
      <c r="D48" s="174" t="s">
        <v>76</v>
      </c>
      <c r="E48" s="156">
        <f>SUM(E49)</f>
        <v>7511412</v>
      </c>
      <c r="F48" s="156">
        <f>SUM(F49)</f>
        <v>1526</v>
      </c>
      <c r="G48" s="156">
        <f>SUM(G49)</f>
        <v>7512938</v>
      </c>
    </row>
    <row r="49" spans="1:7" s="66" customFormat="1" ht="13.5" thickBot="1">
      <c r="A49" s="116"/>
      <c r="B49" s="117">
        <v>85415</v>
      </c>
      <c r="C49" s="118"/>
      <c r="D49" s="148" t="s">
        <v>41</v>
      </c>
      <c r="E49" s="162">
        <f>SUM(E51:E85)</f>
        <v>7511412</v>
      </c>
      <c r="F49" s="162">
        <f>SUM(F51:F85)</f>
        <v>1526</v>
      </c>
      <c r="G49" s="171">
        <f>E49+F49</f>
        <v>7512938</v>
      </c>
    </row>
    <row r="50" spans="1:7" s="66" customFormat="1" ht="12.75" outlineLevel="1">
      <c r="A50" s="98"/>
      <c r="B50" s="75"/>
      <c r="C50" s="103"/>
      <c r="D50" s="139"/>
      <c r="E50" s="163"/>
      <c r="F50" s="163"/>
      <c r="G50" s="153"/>
    </row>
    <row r="51" spans="1:10" s="35" customFormat="1" ht="48.75" outlineLevel="1" thickBot="1">
      <c r="A51" s="114"/>
      <c r="B51" s="115"/>
      <c r="C51" s="110">
        <v>2318</v>
      </c>
      <c r="D51" s="143" t="s">
        <v>42</v>
      </c>
      <c r="E51" s="165">
        <v>84906</v>
      </c>
      <c r="F51" s="165"/>
      <c r="G51" s="166">
        <f>E51+F51</f>
        <v>84906</v>
      </c>
      <c r="J51" s="122" t="s">
        <v>67</v>
      </c>
    </row>
    <row r="52" spans="1:7" s="35" customFormat="1" ht="48" outlineLevel="1">
      <c r="A52" s="111"/>
      <c r="B52" s="112"/>
      <c r="C52" s="113">
        <v>2319</v>
      </c>
      <c r="D52" s="175" t="s">
        <v>42</v>
      </c>
      <c r="E52" s="176">
        <v>39864</v>
      </c>
      <c r="F52" s="176"/>
      <c r="G52" s="157">
        <f>E52+F52</f>
        <v>39864</v>
      </c>
    </row>
    <row r="53" spans="1:7" s="35" customFormat="1" ht="12.75" outlineLevel="1">
      <c r="A53" s="97"/>
      <c r="B53" s="74"/>
      <c r="C53" s="102"/>
      <c r="D53" s="138"/>
      <c r="E53" s="164"/>
      <c r="F53" s="164"/>
      <c r="G53" s="164"/>
    </row>
    <row r="54" spans="1:7" s="35" customFormat="1" ht="48" outlineLevel="1">
      <c r="A54" s="98"/>
      <c r="B54" s="75"/>
      <c r="C54" s="102">
        <v>2328</v>
      </c>
      <c r="D54" s="138" t="s">
        <v>43</v>
      </c>
      <c r="E54" s="164">
        <v>4790615</v>
      </c>
      <c r="F54" s="164"/>
      <c r="G54" s="153">
        <f>E54+F54</f>
        <v>4790615</v>
      </c>
    </row>
    <row r="55" spans="1:7" s="35" customFormat="1" ht="12.75" outlineLevel="1">
      <c r="A55" s="98"/>
      <c r="B55" s="75"/>
      <c r="C55" s="102"/>
      <c r="D55" s="138"/>
      <c r="E55" s="164"/>
      <c r="F55" s="164"/>
      <c r="G55" s="164"/>
    </row>
    <row r="56" spans="1:7" s="35" customFormat="1" ht="48" outlineLevel="1">
      <c r="A56" s="98"/>
      <c r="B56" s="75"/>
      <c r="C56" s="102">
        <v>2329</v>
      </c>
      <c r="D56" s="138" t="s">
        <v>43</v>
      </c>
      <c r="E56" s="164">
        <v>2249231</v>
      </c>
      <c r="F56" s="164"/>
      <c r="G56" s="153">
        <f>E56+F56</f>
        <v>2249231</v>
      </c>
    </row>
    <row r="57" spans="1:7" s="35" customFormat="1" ht="12.75" outlineLevel="1">
      <c r="A57" s="98"/>
      <c r="B57" s="75"/>
      <c r="C57" s="102"/>
      <c r="D57" s="138"/>
      <c r="E57" s="164"/>
      <c r="F57" s="164"/>
      <c r="G57" s="164"/>
    </row>
    <row r="58" spans="1:7" s="35" customFormat="1" ht="24" outlineLevel="1">
      <c r="A58" s="97"/>
      <c r="B58" s="74"/>
      <c r="C58" s="102">
        <v>3248</v>
      </c>
      <c r="D58" s="138" t="s">
        <v>50</v>
      </c>
      <c r="E58" s="164">
        <v>77772</v>
      </c>
      <c r="F58" s="164"/>
      <c r="G58" s="153">
        <f>E58+F58</f>
        <v>77772</v>
      </c>
    </row>
    <row r="59" spans="1:7" s="35" customFormat="1" ht="12.75" outlineLevel="1">
      <c r="A59" s="97"/>
      <c r="B59" s="74"/>
      <c r="C59" s="102"/>
      <c r="D59" s="138"/>
      <c r="E59" s="164"/>
      <c r="F59" s="164"/>
      <c r="G59" s="164"/>
    </row>
    <row r="60" spans="1:7" s="35" customFormat="1" ht="24" outlineLevel="1">
      <c r="A60" s="97"/>
      <c r="B60" s="74"/>
      <c r="C60" s="102">
        <v>3249</v>
      </c>
      <c r="D60" s="138" t="s">
        <v>50</v>
      </c>
      <c r="E60" s="164">
        <v>36514</v>
      </c>
      <c r="F60" s="164"/>
      <c r="G60" s="153">
        <f>E60+F60</f>
        <v>36514</v>
      </c>
    </row>
    <row r="61" spans="1:7" s="35" customFormat="1" ht="12.75" outlineLevel="1">
      <c r="A61" s="97"/>
      <c r="B61" s="74"/>
      <c r="C61" s="102"/>
      <c r="D61" s="138"/>
      <c r="E61" s="164"/>
      <c r="F61" s="164"/>
      <c r="G61" s="164"/>
    </row>
    <row r="62" spans="1:7" s="35" customFormat="1" ht="24" outlineLevel="1">
      <c r="A62" s="97"/>
      <c r="B62" s="74"/>
      <c r="C62" s="102">
        <v>4118</v>
      </c>
      <c r="D62" s="138" t="s">
        <v>40</v>
      </c>
      <c r="E62" s="154">
        <v>7935</v>
      </c>
      <c r="F62" s="154"/>
      <c r="G62" s="153">
        <f>E62+F62</f>
        <v>7935</v>
      </c>
    </row>
    <row r="63" spans="1:7" s="35" customFormat="1" ht="12.75" outlineLevel="1">
      <c r="A63" s="97"/>
      <c r="B63" s="74"/>
      <c r="C63" s="102"/>
      <c r="D63" s="138"/>
      <c r="E63" s="154"/>
      <c r="F63" s="154"/>
      <c r="G63" s="154"/>
    </row>
    <row r="64" spans="1:7" s="35" customFormat="1" ht="24" outlineLevel="1">
      <c r="A64" s="97"/>
      <c r="B64" s="74"/>
      <c r="C64" s="102">
        <v>4119</v>
      </c>
      <c r="D64" s="138" t="s">
        <v>40</v>
      </c>
      <c r="E64" s="154">
        <v>3726</v>
      </c>
      <c r="F64" s="154"/>
      <c r="G64" s="153">
        <f>E64+F64</f>
        <v>3726</v>
      </c>
    </row>
    <row r="65" spans="1:7" s="35" customFormat="1" ht="12.75" outlineLevel="1">
      <c r="A65" s="97"/>
      <c r="B65" s="74"/>
      <c r="C65" s="102"/>
      <c r="D65" s="138"/>
      <c r="E65" s="154"/>
      <c r="F65" s="154"/>
      <c r="G65" s="154"/>
    </row>
    <row r="66" spans="1:7" s="35" customFormat="1" ht="12.75" outlineLevel="1">
      <c r="A66" s="97"/>
      <c r="B66" s="74"/>
      <c r="C66" s="102">
        <v>4128</v>
      </c>
      <c r="D66" s="138" t="s">
        <v>9</v>
      </c>
      <c r="E66" s="154">
        <v>1128</v>
      </c>
      <c r="F66" s="154"/>
      <c r="G66" s="153">
        <f>E66+F66</f>
        <v>1128</v>
      </c>
    </row>
    <row r="67" spans="1:7" s="35" customFormat="1" ht="12.75" outlineLevel="1">
      <c r="A67" s="97"/>
      <c r="B67" s="74"/>
      <c r="C67" s="102"/>
      <c r="D67" s="138"/>
      <c r="E67" s="154"/>
      <c r="F67" s="154"/>
      <c r="G67" s="154"/>
    </row>
    <row r="68" spans="1:7" s="35" customFormat="1" ht="12.75" outlineLevel="1">
      <c r="A68" s="97"/>
      <c r="B68" s="74"/>
      <c r="C68" s="102">
        <v>4129</v>
      </c>
      <c r="D68" s="138" t="s">
        <v>9</v>
      </c>
      <c r="E68" s="154">
        <v>530</v>
      </c>
      <c r="F68" s="154"/>
      <c r="G68" s="153">
        <f>E68+F68</f>
        <v>530</v>
      </c>
    </row>
    <row r="69" spans="1:7" s="35" customFormat="1" ht="12.75" outlineLevel="1">
      <c r="A69" s="97"/>
      <c r="B69" s="74"/>
      <c r="C69" s="102"/>
      <c r="D69" s="138"/>
      <c r="E69" s="154"/>
      <c r="F69" s="154"/>
      <c r="G69" s="154"/>
    </row>
    <row r="70" spans="1:7" s="35" customFormat="1" ht="12.75" outlineLevel="1">
      <c r="A70" s="97"/>
      <c r="B70" s="74"/>
      <c r="C70" s="102">
        <v>4178</v>
      </c>
      <c r="D70" s="138" t="s">
        <v>49</v>
      </c>
      <c r="E70" s="154">
        <v>51184</v>
      </c>
      <c r="F70" s="154">
        <v>1526</v>
      </c>
      <c r="G70" s="153">
        <f>E70+F70</f>
        <v>52710</v>
      </c>
    </row>
    <row r="71" spans="1:7" s="35" customFormat="1" ht="12.75" outlineLevel="1">
      <c r="A71" s="97"/>
      <c r="B71" s="74"/>
      <c r="C71" s="102"/>
      <c r="D71" s="138"/>
      <c r="E71" s="154"/>
      <c r="F71" s="154"/>
      <c r="G71" s="154"/>
    </row>
    <row r="72" spans="1:7" s="35" customFormat="1" ht="12.75" outlineLevel="1">
      <c r="A72" s="97"/>
      <c r="B72" s="74"/>
      <c r="C72" s="102">
        <v>4179</v>
      </c>
      <c r="D72" s="138" t="s">
        <v>49</v>
      </c>
      <c r="E72" s="154">
        <v>24032</v>
      </c>
      <c r="F72" s="154"/>
      <c r="G72" s="153">
        <f>E72+F72</f>
        <v>24032</v>
      </c>
    </row>
    <row r="73" spans="1:7" s="35" customFormat="1" ht="12.75" outlineLevel="1">
      <c r="A73" s="97"/>
      <c r="B73" s="74"/>
      <c r="C73" s="102"/>
      <c r="D73" s="138"/>
      <c r="E73" s="154"/>
      <c r="F73" s="154"/>
      <c r="G73" s="154"/>
    </row>
    <row r="74" spans="1:7" s="35" customFormat="1" ht="12.75" outlineLevel="1">
      <c r="A74" s="97"/>
      <c r="B74" s="74"/>
      <c r="C74" s="102">
        <v>4218</v>
      </c>
      <c r="D74" s="138" t="s">
        <v>4</v>
      </c>
      <c r="E74" s="154">
        <v>53764</v>
      </c>
      <c r="F74" s="154"/>
      <c r="G74" s="153">
        <f>E74+F74</f>
        <v>53764</v>
      </c>
    </row>
    <row r="75" spans="1:7" s="35" customFormat="1" ht="12.75" outlineLevel="1">
      <c r="A75" s="97"/>
      <c r="B75" s="74"/>
      <c r="C75" s="102"/>
      <c r="D75" s="138"/>
      <c r="E75" s="154"/>
      <c r="F75" s="154"/>
      <c r="G75" s="154"/>
    </row>
    <row r="76" spans="1:7" s="35" customFormat="1" ht="12.75" outlineLevel="1">
      <c r="A76" s="97"/>
      <c r="B76" s="74"/>
      <c r="C76" s="102">
        <v>4219</v>
      </c>
      <c r="D76" s="138" t="s">
        <v>4</v>
      </c>
      <c r="E76" s="154">
        <v>25243</v>
      </c>
      <c r="F76" s="154"/>
      <c r="G76" s="153">
        <f>E76+F76</f>
        <v>25243</v>
      </c>
    </row>
    <row r="77" spans="1:7" s="35" customFormat="1" ht="12.75" outlineLevel="1">
      <c r="A77" s="97"/>
      <c r="B77" s="74"/>
      <c r="C77" s="102"/>
      <c r="D77" s="138"/>
      <c r="E77" s="154"/>
      <c r="F77" s="154"/>
      <c r="G77" s="154"/>
    </row>
    <row r="78" spans="1:7" s="35" customFormat="1" ht="12.75" outlineLevel="1">
      <c r="A78" s="97"/>
      <c r="B78" s="74"/>
      <c r="C78" s="102">
        <v>4278</v>
      </c>
      <c r="D78" s="138" t="s">
        <v>10</v>
      </c>
      <c r="E78" s="154">
        <v>2722</v>
      </c>
      <c r="F78" s="154"/>
      <c r="G78" s="153">
        <f>E78+F78</f>
        <v>2722</v>
      </c>
    </row>
    <row r="79" spans="1:7" s="35" customFormat="1" ht="12.75" outlineLevel="1">
      <c r="A79" s="97"/>
      <c r="B79" s="74"/>
      <c r="C79" s="102"/>
      <c r="D79" s="138"/>
      <c r="E79" s="154"/>
      <c r="F79" s="154"/>
      <c r="G79" s="154"/>
    </row>
    <row r="80" spans="1:7" s="35" customFormat="1" ht="12.75" outlineLevel="1">
      <c r="A80" s="97"/>
      <c r="B80" s="74"/>
      <c r="C80" s="102">
        <v>4279</v>
      </c>
      <c r="D80" s="138" t="s">
        <v>10</v>
      </c>
      <c r="E80" s="154">
        <v>1278</v>
      </c>
      <c r="F80" s="154"/>
      <c r="G80" s="153">
        <f>E80+F80</f>
        <v>1278</v>
      </c>
    </row>
    <row r="81" spans="1:7" s="35" customFormat="1" ht="12.75" outlineLevel="1">
      <c r="A81" s="97"/>
      <c r="B81" s="74"/>
      <c r="C81" s="102"/>
      <c r="D81" s="138"/>
      <c r="E81" s="154"/>
      <c r="F81" s="154"/>
      <c r="G81" s="154"/>
    </row>
    <row r="82" spans="1:7" s="35" customFormat="1" ht="12.75" outlineLevel="1">
      <c r="A82" s="97"/>
      <c r="B82" s="74"/>
      <c r="C82" s="102">
        <v>4308</v>
      </c>
      <c r="D82" s="138" t="s">
        <v>11</v>
      </c>
      <c r="E82" s="154">
        <v>41489</v>
      </c>
      <c r="F82" s="154"/>
      <c r="G82" s="153">
        <f>E82+F82</f>
        <v>41489</v>
      </c>
    </row>
    <row r="83" spans="1:7" s="35" customFormat="1" ht="12.75" outlineLevel="1">
      <c r="A83" s="97"/>
      <c r="B83" s="74"/>
      <c r="C83" s="102"/>
      <c r="D83" s="138"/>
      <c r="E83" s="154"/>
      <c r="F83" s="154"/>
      <c r="G83" s="154"/>
    </row>
    <row r="84" spans="1:7" s="35" customFormat="1" ht="12.75" outlineLevel="1">
      <c r="A84" s="97"/>
      <c r="B84" s="74"/>
      <c r="C84" s="102">
        <v>4309</v>
      </c>
      <c r="D84" s="138" t="s">
        <v>11</v>
      </c>
      <c r="E84" s="154">
        <v>19479</v>
      </c>
      <c r="F84" s="154"/>
      <c r="G84" s="153">
        <f>E84+F84</f>
        <v>19479</v>
      </c>
    </row>
    <row r="85" spans="1:7" s="35" customFormat="1" ht="13.5" outlineLevel="1" thickBot="1">
      <c r="A85" s="119"/>
      <c r="B85" s="120"/>
      <c r="C85" s="110"/>
      <c r="D85" s="143"/>
      <c r="E85" s="165"/>
      <c r="F85" s="165"/>
      <c r="G85" s="165"/>
    </row>
    <row r="86" spans="1:7" ht="12.75">
      <c r="A86" s="97"/>
      <c r="B86" s="74"/>
      <c r="C86" s="102"/>
      <c r="D86" s="138"/>
      <c r="E86" s="154"/>
      <c r="F86" s="154"/>
      <c r="G86" s="154"/>
    </row>
    <row r="87" spans="1:7" s="79" customFormat="1" ht="12.75">
      <c r="A87" s="96"/>
      <c r="B87" s="73"/>
      <c r="C87" s="101"/>
      <c r="D87" s="137" t="s">
        <v>15</v>
      </c>
      <c r="E87" s="153">
        <f>E9+E38+E17+E48</f>
        <v>9985362</v>
      </c>
      <c r="F87" s="153">
        <f>F9+F38+F17+F48</f>
        <v>1582</v>
      </c>
      <c r="G87" s="153">
        <f>G9+G38+G17+G48</f>
        <v>9986944</v>
      </c>
    </row>
    <row r="88" spans="1:7" s="79" customFormat="1" ht="13.5" thickBot="1">
      <c r="A88" s="99"/>
      <c r="B88" s="94"/>
      <c r="C88" s="109"/>
      <c r="D88" s="149" t="s">
        <v>72</v>
      </c>
      <c r="E88" s="166">
        <f>E87-E9</f>
        <v>8428697</v>
      </c>
      <c r="F88" s="166">
        <f>F87-F9</f>
        <v>1582</v>
      </c>
      <c r="G88" s="166">
        <f>G87-G9</f>
        <v>8430279</v>
      </c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35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17</v>
      </c>
      <c r="B3" s="22" t="s">
        <v>16</v>
      </c>
      <c r="C3" s="8" t="s">
        <v>19</v>
      </c>
      <c r="D3" s="8" t="s">
        <v>7</v>
      </c>
      <c r="E3" s="8" t="s">
        <v>8</v>
      </c>
      <c r="F3" s="8" t="s">
        <v>9</v>
      </c>
      <c r="G3" s="50" t="s">
        <v>18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5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6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12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13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14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36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20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21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23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22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37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24</v>
      </c>
      <c r="C24" s="12"/>
      <c r="D24" s="12"/>
      <c r="E24" s="12"/>
      <c r="F24" s="6" t="s">
        <v>25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26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27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28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29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30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38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32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33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34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31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2006-06-20T11:36:01Z</cp:lastPrinted>
  <dcterms:created xsi:type="dcterms:W3CDTF">2002-09-13T05:51:01Z</dcterms:created>
  <dcterms:modified xsi:type="dcterms:W3CDTF">2006-06-20T11:58:56Z</dcterms:modified>
  <cp:category/>
  <cp:version/>
  <cp:contentType/>
  <cp:contentStatus/>
</cp:coreProperties>
</file>