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<sst xmlns="http://schemas.openxmlformats.org/spreadsheetml/2006/main" count="34" uniqueCount="34">
  <si>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LP</t>
  </si>
  <si>
    <t xml:space="preserve">Wymagalne zobowiązania </t>
  </si>
  <si>
    <t>TYTUŁ SPŁATY</t>
  </si>
  <si>
    <t>b) długoterminowego  zaciągniętego w 2000 r.</t>
  </si>
  <si>
    <t xml:space="preserve">Planowane spłaty zobowiązań  w  poszczególnych latach </t>
  </si>
  <si>
    <t>c) długoterminowego zaciagniętego w 2001 r.</t>
  </si>
  <si>
    <t xml:space="preserve"> </t>
  </si>
  <si>
    <t>d) długoterminowego zaciągnietego w roku 2002</t>
  </si>
  <si>
    <t xml:space="preserve"> odsetki od kredytu z roku 2000 </t>
  </si>
  <si>
    <t xml:space="preserve"> odsetki od kredytu z roku 2001</t>
  </si>
  <si>
    <t xml:space="preserve"> odsetki od kredytu zaciągniętego w roku 2002</t>
  </si>
  <si>
    <t xml:space="preserve">e) długoterminowego  zaciągniętego  w  roku  2003 </t>
  </si>
  <si>
    <t xml:space="preserve">odsetki  od  kredytu  zaciągniętego  w  2003  r </t>
  </si>
  <si>
    <t xml:space="preserve">odsetki  od  kredytu  zaciągniętego  w  2004 r </t>
  </si>
  <si>
    <t xml:space="preserve">   różnice  wynikające  z  przeliczenia  CHF </t>
  </si>
  <si>
    <t xml:space="preserve"> odsetki od kredytu obrotowego w poszcz.latach</t>
  </si>
  <si>
    <t xml:space="preserve">odsetki  od  kredytu  zaciągniętego  w  2005 r </t>
  </si>
  <si>
    <t xml:space="preserve">Załącznik nr  14 do Uchwały Rady Powiatu  Toruńskiego </t>
  </si>
  <si>
    <t>PROGNOZOWANE DOCHODY BUDŻETOWE</t>
  </si>
  <si>
    <t xml:space="preserve">Razem  kwota  zadłużenia  </t>
  </si>
  <si>
    <t xml:space="preserve">Stosunek  długu  publiczego  danego  roku  do  planowanych  dochodów (  max  15  % ) </t>
  </si>
  <si>
    <t>1.</t>
  </si>
  <si>
    <t>Spłata kredytów  długoterminowych :</t>
  </si>
  <si>
    <t>w sprawie  Budżetu  Powiatu  Toruńskiego  na rok 2006</t>
  </si>
  <si>
    <t>Planowane spłaty zobowiązań na 2006 r. i na  lata następne</t>
  </si>
  <si>
    <t xml:space="preserve">odsetki  od  kredytu  zaciągniętego  w  2006 r </t>
  </si>
  <si>
    <t xml:space="preserve">f)  długoterminowego  zaciągniętego  w  roku  2004 </t>
  </si>
  <si>
    <t xml:space="preserve">g)  długoterminowego  zaciągniętego  w  roku  2005 </t>
  </si>
  <si>
    <t xml:space="preserve">h)  długoterminowego  zaciągniętego  w  roku  2006 </t>
  </si>
  <si>
    <t>Spłaty  pożyczek pomostowych -zaciagnietych  w  2006  r.</t>
  </si>
  <si>
    <t>Spłaty  odsetek  od  pożyczek   pomostowych  zaciagnietych  w  2006  r.</t>
  </si>
  <si>
    <t>…</t>
  </si>
  <si>
    <t xml:space="preserve">odsetki  od  kredytu krótkoterminowego  w  2006   roku </t>
  </si>
  <si>
    <t xml:space="preserve">zmiana na   25.10.2006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</si>
</sst>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  <font>
      <b/>
      <u val="single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shrinkToFit="1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shrinkToFit="1"/>
    </xf>
    <xf numFmtId="0" fontId="5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 wrapText="1"/>
    </xf>
    <xf numFmtId="0" fontId="0" fillId="2" borderId="9" xfId="0" applyFill="1" applyBorder="1" applyAlignment="1">
      <alignment shrinkToFit="1"/>
    </xf>
    <xf numFmtId="0" fontId="0" fillId="2" borderId="10" xfId="0" applyFill="1" applyBorder="1" applyAlignment="1">
      <alignment shrinkToFit="1"/>
    </xf>
    <xf numFmtId="3" fontId="0" fillId="2" borderId="11" xfId="0" applyNumberFormat="1" applyFill="1" applyBorder="1" applyAlignment="1">
      <alignment shrinkToFit="1"/>
    </xf>
    <xf numFmtId="3" fontId="5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 shrinkToFit="1"/>
    </xf>
    <xf numFmtId="0" fontId="0" fillId="0" borderId="13" xfId="0" applyBorder="1" applyAlignment="1">
      <alignment/>
    </xf>
    <xf numFmtId="3" fontId="1" fillId="0" borderId="0" xfId="0" applyNumberFormat="1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/>
    </xf>
    <xf numFmtId="0" fontId="0" fillId="0" borderId="18" xfId="0" applyBorder="1" applyAlignment="1">
      <alignment shrinkToFit="1"/>
    </xf>
    <xf numFmtId="0" fontId="0" fillId="0" borderId="19" xfId="0" applyBorder="1" applyAlignment="1">
      <alignment/>
    </xf>
    <xf numFmtId="3" fontId="0" fillId="0" borderId="11" xfId="0" applyNumberFormat="1" applyBorder="1" applyAlignment="1">
      <alignment shrinkToFit="1"/>
    </xf>
    <xf numFmtId="0" fontId="0" fillId="0" borderId="20" xfId="0" applyBorder="1" applyAlignment="1">
      <alignment shrinkToFit="1"/>
    </xf>
    <xf numFmtId="3" fontId="4" fillId="0" borderId="12" xfId="0" applyNumberFormat="1" applyFont="1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7" xfId="0" applyBorder="1" applyAlignment="1">
      <alignment shrinkToFit="1"/>
    </xf>
    <xf numFmtId="0" fontId="4" fillId="0" borderId="8" xfId="0" applyFont="1" applyBorder="1" applyAlignment="1">
      <alignment shrinkToFit="1"/>
    </xf>
    <xf numFmtId="3" fontId="0" fillId="0" borderId="3" xfId="0" applyNumberFormat="1" applyBorder="1" applyAlignment="1">
      <alignment horizontal="right" shrinkToFit="1"/>
    </xf>
    <xf numFmtId="3" fontId="0" fillId="0" borderId="3" xfId="0" applyNumberFormat="1" applyBorder="1" applyAlignment="1">
      <alignment shrinkToFit="1"/>
    </xf>
    <xf numFmtId="3" fontId="1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21" xfId="0" applyFont="1" applyBorder="1" applyAlignment="1">
      <alignment wrapText="1"/>
    </xf>
    <xf numFmtId="3" fontId="0" fillId="0" borderId="8" xfId="0" applyNumberFormat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2" xfId="0" applyBorder="1" applyAlignment="1">
      <alignment/>
    </xf>
    <xf numFmtId="0" fontId="0" fillId="0" borderId="8" xfId="0" applyBorder="1" applyAlignment="1">
      <alignment shrinkToFit="1"/>
    </xf>
    <xf numFmtId="3" fontId="1" fillId="0" borderId="21" xfId="0" applyNumberFormat="1" applyFont="1" applyBorder="1" applyAlignment="1">
      <alignment shrinkToFit="1"/>
    </xf>
    <xf numFmtId="0" fontId="0" fillId="0" borderId="23" xfId="0" applyBorder="1" applyAlignment="1">
      <alignment shrinkToFit="1"/>
    </xf>
    <xf numFmtId="3" fontId="7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B23">
      <selection activeCell="G44" sqref="G44"/>
    </sheetView>
  </sheetViews>
  <sheetFormatPr defaultColWidth="9.00390625" defaultRowHeight="12.75"/>
  <cols>
    <col min="1" max="1" width="3.25390625" style="0" bestFit="1" customWidth="1"/>
    <col min="2" max="2" width="39.25390625" style="0" bestFit="1" customWidth="1"/>
    <col min="3" max="3" width="10.125" style="4" customWidth="1"/>
    <col min="4" max="7" width="10.125" style="4" bestFit="1" customWidth="1"/>
    <col min="9" max="9" width="9.875" style="10" bestFit="1" customWidth="1"/>
    <col min="10" max="10" width="7.75390625" style="10" customWidth="1"/>
    <col min="11" max="12" width="7.00390625" style="10" customWidth="1"/>
  </cols>
  <sheetData>
    <row r="1" spans="1:6" ht="12.75">
      <c r="A1" t="s">
        <v>31</v>
      </c>
      <c r="C1" s="8" t="s">
        <v>17</v>
      </c>
      <c r="D1" s="7"/>
      <c r="F1" s="8"/>
    </row>
    <row r="2" spans="3:6" ht="12.75">
      <c r="C2" s="8" t="s">
        <v>23</v>
      </c>
      <c r="F2" s="8"/>
    </row>
    <row r="3" spans="3:6" ht="12.75">
      <c r="C3" s="9" t="s">
        <v>33</v>
      </c>
      <c r="F3" s="8"/>
    </row>
    <row r="4" ht="15.75">
      <c r="C4" s="3" t="s">
        <v>24</v>
      </c>
    </row>
    <row r="5" ht="13.5" thickBot="1"/>
    <row r="6" spans="1:13" s="1" customFormat="1" ht="15">
      <c r="A6" s="35" t="s">
        <v>0</v>
      </c>
      <c r="B6" s="23" t="s">
        <v>2</v>
      </c>
      <c r="C6" s="24" t="s">
        <v>4</v>
      </c>
      <c r="D6" s="25"/>
      <c r="E6" s="26"/>
      <c r="F6" s="26"/>
      <c r="G6" s="26"/>
      <c r="H6" s="23"/>
      <c r="I6" s="41"/>
      <c r="J6" s="49"/>
      <c r="K6" s="50"/>
      <c r="L6" s="50"/>
      <c r="M6" s="51"/>
    </row>
    <row r="7" spans="1:13" s="2" customFormat="1" ht="15">
      <c r="A7" s="36"/>
      <c r="C7" s="5">
        <v>2000</v>
      </c>
      <c r="D7" s="5">
        <v>2001</v>
      </c>
      <c r="E7" s="5">
        <v>2002</v>
      </c>
      <c r="F7" s="5">
        <v>2003</v>
      </c>
      <c r="G7" s="5">
        <v>2004</v>
      </c>
      <c r="H7" s="2">
        <v>2005</v>
      </c>
      <c r="I7" s="42">
        <v>2006</v>
      </c>
      <c r="J7" s="52">
        <v>2007</v>
      </c>
      <c r="K7" s="48">
        <v>2008</v>
      </c>
      <c r="L7" s="48">
        <v>2009</v>
      </c>
      <c r="M7" s="53">
        <v>2010</v>
      </c>
    </row>
    <row r="8" spans="1:13" ht="12.75">
      <c r="A8" s="37"/>
      <c r="B8" s="27"/>
      <c r="C8" s="28"/>
      <c r="D8" s="28"/>
      <c r="E8" s="28"/>
      <c r="F8" s="28"/>
      <c r="G8" s="28"/>
      <c r="H8" s="29"/>
      <c r="I8" s="43"/>
      <c r="J8" s="54"/>
      <c r="K8" s="31"/>
      <c r="L8" s="31"/>
      <c r="M8" s="46"/>
    </row>
    <row r="9" spans="1:13" ht="12.75">
      <c r="A9" s="37" t="s">
        <v>21</v>
      </c>
      <c r="B9" s="32" t="s">
        <v>22</v>
      </c>
      <c r="C9" s="28"/>
      <c r="D9" s="33"/>
      <c r="E9" s="33"/>
      <c r="F9" s="33"/>
      <c r="G9" s="33"/>
      <c r="H9" s="29"/>
      <c r="I9" s="43"/>
      <c r="J9" s="54"/>
      <c r="K9" s="31"/>
      <c r="L9" s="31"/>
      <c r="M9" s="46"/>
    </row>
    <row r="10" spans="1:13" ht="12.75">
      <c r="A10" s="37" t="s">
        <v>6</v>
      </c>
      <c r="B10" s="27"/>
      <c r="C10" s="28"/>
      <c r="D10" s="28"/>
      <c r="E10" s="28"/>
      <c r="F10" s="28"/>
      <c r="G10" s="28"/>
      <c r="H10" s="29"/>
      <c r="I10" s="43"/>
      <c r="J10" s="54"/>
      <c r="K10" s="31"/>
      <c r="L10" s="31"/>
      <c r="M10" s="46"/>
    </row>
    <row r="11" spans="1:13" ht="25.5">
      <c r="A11" s="37"/>
      <c r="B11" s="40" t="s">
        <v>3</v>
      </c>
      <c r="C11" s="28"/>
      <c r="D11" s="33">
        <v>150000</v>
      </c>
      <c r="E11" s="33">
        <v>130000</v>
      </c>
      <c r="F11" s="33">
        <v>120000</v>
      </c>
      <c r="G11" s="33">
        <v>120000</v>
      </c>
      <c r="H11" s="29"/>
      <c r="I11" s="43"/>
      <c r="J11" s="54"/>
      <c r="K11" s="31"/>
      <c r="L11" s="31"/>
      <c r="M11" s="46"/>
    </row>
    <row r="12" spans="1:13" ht="12.75">
      <c r="A12" s="37"/>
      <c r="B12" s="40" t="s">
        <v>5</v>
      </c>
      <c r="C12" s="28"/>
      <c r="D12" s="33"/>
      <c r="E12" s="33">
        <v>400000</v>
      </c>
      <c r="F12" s="33">
        <v>675000</v>
      </c>
      <c r="G12" s="33">
        <v>900000</v>
      </c>
      <c r="H12" s="29">
        <v>822866</v>
      </c>
      <c r="I12" s="43">
        <v>298933</v>
      </c>
      <c r="J12" s="54"/>
      <c r="K12" s="31"/>
      <c r="L12" s="31"/>
      <c r="M12" s="46"/>
    </row>
    <row r="13" spans="1:13" ht="12.75">
      <c r="A13" s="37"/>
      <c r="B13" s="40" t="s">
        <v>14</v>
      </c>
      <c r="C13" s="28"/>
      <c r="D13" s="33"/>
      <c r="E13" s="33">
        <v>35386</v>
      </c>
      <c r="F13" s="33">
        <v>135000</v>
      </c>
      <c r="G13" s="33">
        <f>179869+8092</f>
        <v>187961</v>
      </c>
      <c r="H13" s="29">
        <v>46044</v>
      </c>
      <c r="I13" s="43">
        <v>6528</v>
      </c>
      <c r="J13" s="54"/>
      <c r="K13" s="31"/>
      <c r="L13" s="31"/>
      <c r="M13" s="46"/>
    </row>
    <row r="14" spans="1:13" ht="25.5">
      <c r="A14" s="37"/>
      <c r="B14" s="40" t="s">
        <v>7</v>
      </c>
      <c r="C14" s="28"/>
      <c r="D14" s="28"/>
      <c r="E14" s="28"/>
      <c r="F14" s="33">
        <v>100000</v>
      </c>
      <c r="G14" s="28">
        <v>300000</v>
      </c>
      <c r="H14" s="29">
        <v>547489</v>
      </c>
      <c r="I14" s="43"/>
      <c r="J14" s="54"/>
      <c r="K14" s="31"/>
      <c r="L14" s="31"/>
      <c r="M14" s="46"/>
    </row>
    <row r="15" spans="1:13" ht="25.5">
      <c r="A15" s="37"/>
      <c r="B15" s="40" t="s">
        <v>11</v>
      </c>
      <c r="C15" s="28"/>
      <c r="D15" s="28"/>
      <c r="E15" s="28"/>
      <c r="F15" s="33"/>
      <c r="G15" s="28">
        <v>100000</v>
      </c>
      <c r="H15" s="29">
        <v>100000</v>
      </c>
      <c r="I15" s="43">
        <v>1150000</v>
      </c>
      <c r="J15" s="54">
        <v>1150000</v>
      </c>
      <c r="K15" s="30"/>
      <c r="L15" s="30"/>
      <c r="M15" s="46"/>
    </row>
    <row r="16" spans="1:13" ht="25.5">
      <c r="A16" s="37"/>
      <c r="B16" s="40" t="s">
        <v>26</v>
      </c>
      <c r="C16" s="28"/>
      <c r="D16" s="28"/>
      <c r="E16" s="28"/>
      <c r="F16" s="33"/>
      <c r="G16" s="28"/>
      <c r="H16" s="29">
        <v>100000</v>
      </c>
      <c r="I16" s="43">
        <v>400000</v>
      </c>
      <c r="J16" s="54">
        <v>400000</v>
      </c>
      <c r="K16" s="30">
        <v>157842</v>
      </c>
      <c r="L16" s="30"/>
      <c r="M16" s="46"/>
    </row>
    <row r="17" spans="1:13" ht="25.5">
      <c r="A17" s="37"/>
      <c r="B17" s="40" t="s">
        <v>27</v>
      </c>
      <c r="C17" s="28"/>
      <c r="D17" s="28"/>
      <c r="E17" s="28"/>
      <c r="F17" s="33"/>
      <c r="G17" s="28"/>
      <c r="H17" s="29"/>
      <c r="I17" s="43">
        <v>100000</v>
      </c>
      <c r="J17" s="54">
        <v>100000</v>
      </c>
      <c r="K17" s="30">
        <v>800000</v>
      </c>
      <c r="L17" s="30"/>
      <c r="M17" s="46"/>
    </row>
    <row r="18" spans="1:14" ht="25.5">
      <c r="A18" s="37"/>
      <c r="B18" s="40" t="s">
        <v>28</v>
      </c>
      <c r="C18" s="28"/>
      <c r="D18" s="28"/>
      <c r="E18" s="28"/>
      <c r="F18" s="33"/>
      <c r="G18" s="28"/>
      <c r="H18" s="29"/>
      <c r="I18" s="44"/>
      <c r="J18" s="54">
        <v>100000</v>
      </c>
      <c r="K18" s="30">
        <v>1000000</v>
      </c>
      <c r="L18" s="47">
        <v>1000000</v>
      </c>
      <c r="M18" s="64">
        <v>925812</v>
      </c>
      <c r="N18" s="6"/>
    </row>
    <row r="19" spans="1:13" ht="12.75">
      <c r="A19" s="37"/>
      <c r="B19" s="40" t="s">
        <v>8</v>
      </c>
      <c r="C19" s="28"/>
      <c r="D19" s="33">
        <v>75000</v>
      </c>
      <c r="E19" s="33">
        <v>29456</v>
      </c>
      <c r="F19" s="33">
        <v>10695</v>
      </c>
      <c r="G19" s="33">
        <v>2000</v>
      </c>
      <c r="H19" s="29"/>
      <c r="I19" s="43"/>
      <c r="J19" s="54"/>
      <c r="K19" s="31"/>
      <c r="L19" s="30"/>
      <c r="M19" s="46"/>
    </row>
    <row r="20" spans="1:13" ht="12.75">
      <c r="A20" s="37"/>
      <c r="B20" s="40" t="s">
        <v>9</v>
      </c>
      <c r="C20" s="28"/>
      <c r="D20" s="33"/>
      <c r="E20" s="33">
        <v>114355</v>
      </c>
      <c r="F20" s="33">
        <v>52667</v>
      </c>
      <c r="G20" s="33">
        <v>35000</v>
      </c>
      <c r="H20" s="29">
        <v>35000</v>
      </c>
      <c r="I20" s="43"/>
      <c r="J20" s="54"/>
      <c r="K20" s="31"/>
      <c r="L20" s="30"/>
      <c r="M20" s="46"/>
    </row>
    <row r="21" spans="1:13" ht="25.5">
      <c r="A21" s="37"/>
      <c r="B21" s="40" t="s">
        <v>10</v>
      </c>
      <c r="C21" s="28"/>
      <c r="D21" s="33"/>
      <c r="E21" s="33"/>
      <c r="F21" s="33">
        <v>56902</v>
      </c>
      <c r="G21" s="33">
        <v>52000</v>
      </c>
      <c r="H21" s="29">
        <f>52000-5000</f>
        <v>47000</v>
      </c>
      <c r="I21" s="43"/>
      <c r="J21" s="54"/>
      <c r="K21" s="31"/>
      <c r="L21" s="30"/>
      <c r="M21" s="46"/>
    </row>
    <row r="22" spans="1:13" ht="25.5">
      <c r="A22" s="37"/>
      <c r="B22" s="40" t="s">
        <v>15</v>
      </c>
      <c r="C22" s="28"/>
      <c r="D22" s="28"/>
      <c r="E22" s="28">
        <v>689</v>
      </c>
      <c r="F22" s="28">
        <v>4698</v>
      </c>
      <c r="G22" s="28">
        <v>19000</v>
      </c>
      <c r="H22" s="29">
        <v>5000</v>
      </c>
      <c r="I22" s="43"/>
      <c r="J22" s="54"/>
      <c r="K22" s="31"/>
      <c r="L22" s="30"/>
      <c r="M22" s="46"/>
    </row>
    <row r="23" spans="1:13" ht="25.5">
      <c r="A23" s="37"/>
      <c r="B23" s="40" t="s">
        <v>12</v>
      </c>
      <c r="C23" s="28"/>
      <c r="D23" s="28"/>
      <c r="E23" s="28"/>
      <c r="F23" s="28"/>
      <c r="G23" s="28">
        <v>162000</v>
      </c>
      <c r="H23" s="29">
        <v>161000</v>
      </c>
      <c r="I23" s="43">
        <v>89000</v>
      </c>
      <c r="J23" s="54">
        <v>40250</v>
      </c>
      <c r="K23" s="30"/>
      <c r="L23" s="30"/>
      <c r="M23" s="46"/>
    </row>
    <row r="24" spans="1:13" ht="25.5">
      <c r="A24" s="37"/>
      <c r="B24" s="40" t="s">
        <v>13</v>
      </c>
      <c r="C24" s="28"/>
      <c r="D24" s="28"/>
      <c r="E24" s="28"/>
      <c r="F24" s="28"/>
      <c r="G24" s="28"/>
      <c r="H24" s="29">
        <v>107000</v>
      </c>
      <c r="I24" s="43">
        <v>38000</v>
      </c>
      <c r="J24" s="54">
        <v>28000</v>
      </c>
      <c r="K24" s="30">
        <v>5000</v>
      </c>
      <c r="L24" s="30"/>
      <c r="M24" s="46"/>
    </row>
    <row r="25" spans="1:13" ht="25.5">
      <c r="A25" s="37"/>
      <c r="B25" s="40" t="s">
        <v>16</v>
      </c>
      <c r="C25" s="28"/>
      <c r="D25" s="28"/>
      <c r="E25" s="28"/>
      <c r="F25" s="28"/>
      <c r="G25" s="28"/>
      <c r="H25" s="29"/>
      <c r="I25" s="43">
        <v>43000</v>
      </c>
      <c r="J25" s="54">
        <v>70000</v>
      </c>
      <c r="K25" s="30">
        <v>15000</v>
      </c>
      <c r="L25" s="30"/>
      <c r="M25" s="46"/>
    </row>
    <row r="26" spans="1:13" ht="25.5">
      <c r="A26" s="37"/>
      <c r="B26" s="40" t="s">
        <v>25</v>
      </c>
      <c r="C26" s="28"/>
      <c r="D26" s="28"/>
      <c r="E26" s="28"/>
      <c r="F26" s="28"/>
      <c r="G26" s="28"/>
      <c r="H26" s="29"/>
      <c r="I26" s="43"/>
      <c r="J26" s="54">
        <v>250000</v>
      </c>
      <c r="K26" s="30">
        <v>175000</v>
      </c>
      <c r="L26" s="30">
        <v>95000</v>
      </c>
      <c r="M26" s="46">
        <v>40000</v>
      </c>
    </row>
    <row r="27" spans="1:13" ht="25.5">
      <c r="A27" s="37"/>
      <c r="B27" s="40" t="s">
        <v>32</v>
      </c>
      <c r="C27" s="28"/>
      <c r="D27" s="28"/>
      <c r="E27" s="28"/>
      <c r="F27" s="28"/>
      <c r="G27" s="28"/>
      <c r="H27" s="29"/>
      <c r="I27" s="43">
        <v>10000</v>
      </c>
      <c r="J27" s="54"/>
      <c r="K27" s="30"/>
      <c r="L27" s="30"/>
      <c r="M27" s="46"/>
    </row>
    <row r="28" spans="1:13" ht="12.75">
      <c r="A28" s="37"/>
      <c r="B28" s="32" t="s">
        <v>1</v>
      </c>
      <c r="C28" s="28">
        <v>0</v>
      </c>
      <c r="D28" s="28">
        <v>0</v>
      </c>
      <c r="E28" s="28"/>
      <c r="F28" s="28">
        <v>0</v>
      </c>
      <c r="G28" s="28">
        <v>0</v>
      </c>
      <c r="H28" s="29">
        <v>0</v>
      </c>
      <c r="I28" s="43">
        <v>0</v>
      </c>
      <c r="J28" s="54">
        <v>0</v>
      </c>
      <c r="K28" s="31">
        <v>0</v>
      </c>
      <c r="L28" s="30">
        <v>0</v>
      </c>
      <c r="M28" s="46"/>
    </row>
    <row r="29" spans="1:13" ht="13.5" thickBot="1">
      <c r="A29" s="37"/>
      <c r="B29" s="32"/>
      <c r="C29" s="28"/>
      <c r="D29" s="28"/>
      <c r="E29" s="28"/>
      <c r="F29" s="28"/>
      <c r="G29" s="28"/>
      <c r="H29" s="29"/>
      <c r="I29" s="43"/>
      <c r="J29" s="54"/>
      <c r="K29" s="31"/>
      <c r="L29" s="30"/>
      <c r="M29" s="46"/>
    </row>
    <row r="30" spans="1:13" ht="13.5" thickBot="1">
      <c r="A30" s="38"/>
      <c r="B30" s="17" t="s">
        <v>19</v>
      </c>
      <c r="C30" s="18">
        <f>SUM(C8:C28)</f>
        <v>0</v>
      </c>
      <c r="D30" s="18">
        <f>SUM(D8:D28)</f>
        <v>225000</v>
      </c>
      <c r="E30" s="18">
        <f>SUM(E8:E28)</f>
        <v>709886</v>
      </c>
      <c r="F30" s="18">
        <f>SUM(F8:F28)</f>
        <v>1154962</v>
      </c>
      <c r="G30" s="18">
        <f>SUM(G8:G28)</f>
        <v>1877961</v>
      </c>
      <c r="H30" s="19">
        <f aca="true" t="shared" si="0" ref="H30:M30">SUM(H11:H29)</f>
        <v>1971399</v>
      </c>
      <c r="I30" s="45">
        <f t="shared" si="0"/>
        <v>2135461</v>
      </c>
      <c r="J30" s="56">
        <f t="shared" si="0"/>
        <v>2138250</v>
      </c>
      <c r="K30" s="20">
        <f t="shared" si="0"/>
        <v>2152842</v>
      </c>
      <c r="L30" s="20">
        <f t="shared" si="0"/>
        <v>1095000</v>
      </c>
      <c r="M30" s="71">
        <f t="shared" si="0"/>
        <v>965812</v>
      </c>
    </row>
    <row r="31" spans="1:13" ht="12.75">
      <c r="A31" s="37"/>
      <c r="B31" s="27"/>
      <c r="C31" s="34"/>
      <c r="D31" s="34"/>
      <c r="E31" s="34"/>
      <c r="F31" s="34"/>
      <c r="G31" s="34"/>
      <c r="H31" s="27"/>
      <c r="I31" s="57"/>
      <c r="J31" s="57"/>
      <c r="K31" s="57"/>
      <c r="L31" s="31"/>
      <c r="M31" s="35"/>
    </row>
    <row r="32" spans="1:13" ht="13.5" thickBot="1">
      <c r="A32" s="37"/>
      <c r="B32" s="27"/>
      <c r="C32" s="34"/>
      <c r="D32" s="34"/>
      <c r="E32" s="34"/>
      <c r="F32" s="34"/>
      <c r="G32" s="34"/>
      <c r="H32" s="27"/>
      <c r="I32" s="58"/>
      <c r="J32" s="58"/>
      <c r="K32" s="58"/>
      <c r="L32" s="31"/>
      <c r="M32" s="37"/>
    </row>
    <row r="33" spans="1:13" s="13" customFormat="1" ht="13.5" thickBot="1">
      <c r="A33" s="39">
        <v>2</v>
      </c>
      <c r="B33" s="14" t="s">
        <v>29</v>
      </c>
      <c r="C33" s="15"/>
      <c r="D33" s="15"/>
      <c r="E33" s="15"/>
      <c r="F33" s="15"/>
      <c r="G33" s="15"/>
      <c r="H33" s="14"/>
      <c r="I33" s="39"/>
      <c r="J33" s="59">
        <v>398434</v>
      </c>
      <c r="K33" s="59"/>
      <c r="L33" s="16"/>
      <c r="M33" s="39"/>
    </row>
    <row r="34" spans="1:13" ht="13.5" thickBot="1">
      <c r="A34" s="38">
        <v>3</v>
      </c>
      <c r="B34" s="21" t="s">
        <v>30</v>
      </c>
      <c r="C34" s="22"/>
      <c r="D34" s="22"/>
      <c r="E34" s="22"/>
      <c r="F34" s="22"/>
      <c r="G34" s="22"/>
      <c r="H34" s="21"/>
      <c r="I34" s="58"/>
      <c r="J34" s="57">
        <v>27000</v>
      </c>
      <c r="K34" s="68"/>
      <c r="L34" s="55"/>
      <c r="M34" s="69"/>
    </row>
    <row r="35" spans="8:13" ht="13.5" thickBot="1">
      <c r="H35" s="60"/>
      <c r="I35" s="72"/>
      <c r="J35" s="70"/>
      <c r="K35" s="68"/>
      <c r="M35" s="37"/>
    </row>
    <row r="36" spans="1:13" ht="13.5" thickBot="1">
      <c r="A36" s="65">
        <v>7</v>
      </c>
      <c r="B36" s="66" t="s">
        <v>18</v>
      </c>
      <c r="C36" s="60">
        <v>27414699</v>
      </c>
      <c r="D36" s="60">
        <v>29717273</v>
      </c>
      <c r="E36" s="60">
        <v>28125408</v>
      </c>
      <c r="F36" s="60">
        <v>28919565</v>
      </c>
      <c r="G36" s="60">
        <v>39622327</v>
      </c>
      <c r="H36" s="62">
        <v>48848106</v>
      </c>
      <c r="I36" s="73">
        <v>51204544</v>
      </c>
      <c r="J36" s="63">
        <v>31652000</v>
      </c>
      <c r="K36" s="61">
        <v>32285000</v>
      </c>
      <c r="L36" s="61">
        <v>32930000</v>
      </c>
      <c r="M36" s="67">
        <f>L36*102%</f>
        <v>33588600</v>
      </c>
    </row>
    <row r="38" spans="2:13" ht="35.25" customHeight="1">
      <c r="B38" s="12" t="s">
        <v>20</v>
      </c>
      <c r="C38" s="11">
        <f aca="true" t="shared" si="1" ref="C38:M38">C30/C36</f>
        <v>0</v>
      </c>
      <c r="D38" s="11">
        <f t="shared" si="1"/>
        <v>0.007571354208712219</v>
      </c>
      <c r="E38" s="11">
        <f t="shared" si="1"/>
        <v>0.025240024962482323</v>
      </c>
      <c r="F38" s="11">
        <f t="shared" si="1"/>
        <v>0.039937046079358385</v>
      </c>
      <c r="G38" s="11">
        <f t="shared" si="1"/>
        <v>0.04739653478706589</v>
      </c>
      <c r="H38" s="11">
        <f t="shared" si="1"/>
        <v>0.04035773669505221</v>
      </c>
      <c r="I38" s="11">
        <f t="shared" si="1"/>
        <v>0.04170452137997753</v>
      </c>
      <c r="J38" s="11">
        <f t="shared" si="1"/>
        <v>0.06755497282952104</v>
      </c>
      <c r="K38" s="11">
        <f t="shared" si="1"/>
        <v>0.0666824221774818</v>
      </c>
      <c r="L38" s="11">
        <f t="shared" si="1"/>
        <v>0.03325235347707258</v>
      </c>
      <c r="M38" s="11">
        <f t="shared" si="1"/>
        <v>0.028754160637835455</v>
      </c>
    </row>
  </sheetData>
  <printOptions gridLines="1"/>
  <pageMargins left="0.3937007874015748" right="0.1968503937007874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2006-10-27T11:44:11Z</cp:lastPrinted>
  <dcterms:created xsi:type="dcterms:W3CDTF">2000-03-14T14:04:13Z</dcterms:created>
  <dcterms:modified xsi:type="dcterms:W3CDTF">2006-10-27T11:44:28Z</dcterms:modified>
  <cp:category/>
  <cp:version/>
  <cp:contentType/>
  <cp:contentStatus/>
</cp:coreProperties>
</file>