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6020" windowHeight="9435" activeTab="1"/>
  </bookViews>
  <sheets>
    <sheet name="przedmiar" sheetId="1" r:id="rId1"/>
    <sheet name="kosztorys ofertowy" sheetId="3" r:id="rId2"/>
  </sheets>
  <definedNames>
    <definedName name="_xlnm.Print_Area" localSheetId="1">'kosztorys ofertowy'!$A$1:$G$42</definedName>
    <definedName name="_xlnm.Print_Area" localSheetId="0">przedmiar!$A$1:$E$39</definedName>
  </definedNames>
  <calcPr calcId="125725"/>
</workbook>
</file>

<file path=xl/calcChain.xml><?xml version="1.0" encoding="utf-8"?>
<calcChain xmlns="http://schemas.openxmlformats.org/spreadsheetml/2006/main">
  <c r="E14" i="3"/>
  <c r="E15"/>
  <c r="E13"/>
  <c r="E10"/>
  <c r="E39"/>
  <c r="G39" s="1"/>
  <c r="E38"/>
  <c r="G38" s="1"/>
  <c r="G36" s="1"/>
  <c r="E35"/>
  <c r="G35" s="1"/>
  <c r="E34"/>
  <c r="G34" s="1"/>
  <c r="E33"/>
  <c r="G33" s="1"/>
  <c r="E32"/>
  <c r="G32" s="1"/>
  <c r="E31"/>
  <c r="G31" s="1"/>
  <c r="E30"/>
  <c r="G30" s="1"/>
  <c r="G28" s="1"/>
  <c r="E27"/>
  <c r="G27" s="1"/>
  <c r="E26"/>
  <c r="G26" s="1"/>
  <c r="E25"/>
  <c r="G25" s="1"/>
  <c r="E24"/>
  <c r="G24" s="1"/>
  <c r="E23"/>
  <c r="G23" s="1"/>
  <c r="G21" s="1"/>
  <c r="E20"/>
  <c r="G20" s="1"/>
  <c r="E19"/>
  <c r="G19" s="1"/>
  <c r="E18"/>
  <c r="G18" s="1"/>
  <c r="G16" s="1"/>
  <c r="G15"/>
  <c r="G14"/>
  <c r="G13"/>
  <c r="G11" s="1"/>
  <c r="G10"/>
  <c r="G8" s="1"/>
  <c r="G40" s="1"/>
  <c r="G41" l="1"/>
  <c r="G42" s="1"/>
</calcChain>
</file>

<file path=xl/sharedStrings.xml><?xml version="1.0" encoding="utf-8"?>
<sst xmlns="http://schemas.openxmlformats.org/spreadsheetml/2006/main" count="171" uniqueCount="74">
  <si>
    <t>budowa chodnika</t>
  </si>
  <si>
    <t>w ciągu drogi powiatowej nr 2036</t>
  </si>
  <si>
    <t>w m. Mierzynek</t>
  </si>
  <si>
    <t>L.p.</t>
  </si>
  <si>
    <t>Nr ST</t>
  </si>
  <si>
    <t>Wyszczególnienie elementów rozliczeniowych</t>
  </si>
  <si>
    <t>Jednostka</t>
  </si>
  <si>
    <t>Nazwa</t>
  </si>
  <si>
    <t>Ilość</t>
  </si>
  <si>
    <t>PRZEDMIAR ROBÓT</t>
  </si>
  <si>
    <t>D.01.00.00.</t>
  </si>
  <si>
    <t>ROBOTY PRZYGOTOWAWCZE</t>
  </si>
  <si>
    <t>CPV 45100000-8</t>
  </si>
  <si>
    <t>ROBOTY ZIEMNE</t>
  </si>
  <si>
    <t>CPV 45110000-1</t>
  </si>
  <si>
    <t>ODWODNIENIE KORPUSU DROGOWEGO</t>
  </si>
  <si>
    <t>CPV 45232452-5</t>
  </si>
  <si>
    <t>D.04.00.00.</t>
  </si>
  <si>
    <t>D.01.01.01.11</t>
  </si>
  <si>
    <t>D.02.01.01.21</t>
  </si>
  <si>
    <t>D.02.01.01.13</t>
  </si>
  <si>
    <t>D.02.03.01.11</t>
  </si>
  <si>
    <t>D.03.02.01.23</t>
  </si>
  <si>
    <t>D.03.02.01.41</t>
  </si>
  <si>
    <t>D.03.04.01.13</t>
  </si>
  <si>
    <t>Odtworzenie trasy i puntków wysokościowych w terenie równinnym</t>
  </si>
  <si>
    <t>km</t>
  </si>
  <si>
    <t>Wykonanie wykopów mechanicznie w gr. kat I-IV</t>
  </si>
  <si>
    <t>Roboty ziemne poprzeczne/bez transportu/ na przerzut wykonywane ręcznie w gr. kat I-IV</t>
  </si>
  <si>
    <t>Wykonanie nasypów mechaninczie z gruntu kat. I-IV uzyskanego z wykopu</t>
  </si>
  <si>
    <r>
      <t>m</t>
    </r>
    <r>
      <rPr>
        <vertAlign val="superscript"/>
        <sz val="11"/>
        <color theme="1"/>
        <rFont val="Czcionka tekstu podstawowego"/>
        <charset val="238"/>
      </rPr>
      <t>3</t>
    </r>
  </si>
  <si>
    <t>PODBUDOWY</t>
  </si>
  <si>
    <t>CPV 45233320-8</t>
  </si>
  <si>
    <t>D.04.01.01.11</t>
  </si>
  <si>
    <t>D.04.02.01.33</t>
  </si>
  <si>
    <t>D.04.06.01.11</t>
  </si>
  <si>
    <t>Wykonanie przykanalików z rur PCV o średnicy 20,0 cm</t>
  </si>
  <si>
    <t>Wykonanie studzienek ściekowych z rur o średnicy 50 cm z wpustem ulicznym żeliwnym</t>
  </si>
  <si>
    <t>Wykonanie studni chłonnych z kręgów o średnicy 120 cm, głębokości 3,0 m z włazem żeliwnym typu lekkiego</t>
  </si>
  <si>
    <t>szt.</t>
  </si>
  <si>
    <t>m</t>
  </si>
  <si>
    <t>Wykonanie koryta mechanicznie wraz z profilowaniem i zagęszczaniem podłoża w gruncie kat. I-VI pod konstrukcję nawierzchni chodnika</t>
  </si>
  <si>
    <r>
      <t>m</t>
    </r>
    <r>
      <rPr>
        <vertAlign val="superscript"/>
        <sz val="11"/>
        <color theme="1"/>
        <rFont val="Czcionka tekstu podstawowego"/>
        <charset val="238"/>
      </rPr>
      <t>2</t>
    </r>
  </si>
  <si>
    <t>Wykonanie koryta mechanicznie wraz z profilowaniem i zagęszczaniem podłoża w gruncie kat. I-VI pod konstrukcję nawierzchni zjazdów</t>
  </si>
  <si>
    <t>Wykonanie warstwy podsypki z piasku grubości 10 cm pod chodniki</t>
  </si>
  <si>
    <t>Wykonanie warstwy podsypki z piasku grubości 10 cm pod zjazdami</t>
  </si>
  <si>
    <t>Wykonanie podbudowy z chudego betonu grubości 10 cm pod zjazdami</t>
  </si>
  <si>
    <t>D.08.01.01.11</t>
  </si>
  <si>
    <t>D.08.02.02.10</t>
  </si>
  <si>
    <t>D.08.03.01.12</t>
  </si>
  <si>
    <t>D.08.05.01.10</t>
  </si>
  <si>
    <t>G.10.10.04.11</t>
  </si>
  <si>
    <t>D.08.00.00.</t>
  </si>
  <si>
    <t>ELEMENTY ULIC</t>
  </si>
  <si>
    <t>CPV 45233252-0</t>
  </si>
  <si>
    <t>INNE ROBOTY</t>
  </si>
  <si>
    <t>CPV 45000000-7</t>
  </si>
  <si>
    <t>mb</t>
  </si>
  <si>
    <t>kpl.</t>
  </si>
  <si>
    <t>Wykonanie chodników z kostki brukowej betonowej grubości 6 cm na podsypce cementowo-piaskowej - chodnik</t>
  </si>
  <si>
    <t>Wykonanie zjazdów z kostki brukowej betonowej grubości 8 cm na podsypce cementowo-piaskowej - zjazdy</t>
  </si>
  <si>
    <t>Ustawienie obrzeży betonowych 8x30 na ławie cementowo-piaskowej grub. 5 cm</t>
  </si>
  <si>
    <t>Geodezyjny pomiar powykonawczy</t>
  </si>
  <si>
    <t>Oznakowanie robót zgodnie z projektem czasowej organizacji ruchu</t>
  </si>
  <si>
    <t>KOSZTORYS INWESTORSKI</t>
  </si>
  <si>
    <t>Cena jednostkowa</t>
  </si>
  <si>
    <t>Wartość</t>
  </si>
  <si>
    <t>Razem</t>
  </si>
  <si>
    <t>WARTOŚĆ ROBÓT NETTO</t>
  </si>
  <si>
    <t>WARTOŚĆ ROBÓT BRUTTO</t>
  </si>
  <si>
    <t>PODATEK VAT 23%</t>
  </si>
  <si>
    <t>Ułożenie ścieku z kostki brukowej betonowej na ławie betonowej C-12/15</t>
  </si>
  <si>
    <t>Ustawienie krawężnika betonowego wtopionego 15x22x100 cm na ławie betonowej z oporem na zjazdach beton C-12/15</t>
  </si>
  <si>
    <t>Ustawienie krawężnika betonowego ulicznego o wym. 15x30x100 cm na łąwie betonowej z oporem wzdłuż chodnika beton C-12/15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</si>
</sst>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5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3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0" fillId="0" borderId="1" xfId="0" applyNumberFormat="1" applyFill="1" applyBorder="1"/>
    <xf numFmtId="43" fontId="4" fillId="0" borderId="1" xfId="0" applyNumberFormat="1" applyFont="1" applyFill="1" applyBorder="1"/>
    <xf numFmtId="0" fontId="0" fillId="0" borderId="0" xfId="0" applyFill="1"/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4" fillId="0" borderId="6" xfId="0" applyNumberFormat="1" applyFont="1" applyFill="1" applyBorder="1" applyAlignment="1">
      <alignment horizontal="center" vertical="top"/>
    </xf>
    <xf numFmtId="43" fontId="4" fillId="0" borderId="7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opLeftCell="A27" zoomScaleNormal="100" workbookViewId="0">
      <selection activeCell="C36" sqref="C36"/>
    </sheetView>
  </sheetViews>
  <sheetFormatPr defaultRowHeight="14.25"/>
  <cols>
    <col min="1" max="1" width="4" style="2" customWidth="1"/>
    <col min="2" max="2" width="12.625" style="2" customWidth="1"/>
    <col min="3" max="3" width="47.875" style="1" customWidth="1"/>
    <col min="4" max="4" width="10.25" style="2" customWidth="1"/>
    <col min="5" max="5" width="10.25" style="26" customWidth="1"/>
    <col min="6" max="6" width="9" style="25"/>
    <col min="7" max="7" width="9" style="23"/>
  </cols>
  <sheetData>
    <row r="1" spans="1:6" ht="24.75" customHeight="1">
      <c r="A1" s="28" t="s">
        <v>9</v>
      </c>
      <c r="B1" s="28"/>
      <c r="C1" s="28"/>
      <c r="D1" s="28"/>
      <c r="E1" s="28"/>
    </row>
    <row r="2" spans="1:6" ht="15">
      <c r="A2" s="29" t="s">
        <v>0</v>
      </c>
      <c r="B2" s="29"/>
      <c r="C2" s="29"/>
      <c r="D2" s="29"/>
      <c r="E2" s="29"/>
    </row>
    <row r="3" spans="1:6" ht="15">
      <c r="A3" s="29" t="s">
        <v>1</v>
      </c>
      <c r="B3" s="29"/>
      <c r="C3" s="29"/>
      <c r="D3" s="29"/>
      <c r="E3" s="29"/>
    </row>
    <row r="4" spans="1:6" ht="15">
      <c r="A4" s="29" t="s">
        <v>2</v>
      </c>
      <c r="B4" s="29"/>
      <c r="C4" s="29"/>
      <c r="D4" s="29"/>
      <c r="E4" s="29"/>
    </row>
    <row r="5" spans="1:6" ht="15">
      <c r="A5" s="27" t="s">
        <v>3</v>
      </c>
      <c r="B5" s="27" t="s">
        <v>4</v>
      </c>
      <c r="C5" s="27" t="s">
        <v>5</v>
      </c>
      <c r="D5" s="27" t="s">
        <v>6</v>
      </c>
      <c r="E5" s="27"/>
    </row>
    <row r="6" spans="1:6" ht="15">
      <c r="A6" s="27"/>
      <c r="B6" s="27"/>
      <c r="C6" s="27"/>
      <c r="D6" s="7" t="s">
        <v>7</v>
      </c>
      <c r="E6" s="16" t="s">
        <v>8</v>
      </c>
    </row>
    <row r="7" spans="1:6">
      <c r="A7" s="3"/>
      <c r="B7" s="3">
        <v>2</v>
      </c>
      <c r="C7" s="3">
        <v>3</v>
      </c>
      <c r="D7" s="3">
        <v>4</v>
      </c>
      <c r="E7" s="6">
        <v>5</v>
      </c>
    </row>
    <row r="8" spans="1:6" ht="15">
      <c r="A8" s="7"/>
      <c r="B8" s="7" t="s">
        <v>10</v>
      </c>
      <c r="C8" s="7" t="s">
        <v>11</v>
      </c>
      <c r="D8" s="27"/>
      <c r="E8" s="27"/>
    </row>
    <row r="9" spans="1:6" ht="15">
      <c r="A9" s="7"/>
      <c r="B9" s="7"/>
      <c r="C9" s="7" t="s">
        <v>12</v>
      </c>
      <c r="D9" s="27"/>
      <c r="E9" s="27"/>
    </row>
    <row r="10" spans="1:6" ht="28.5">
      <c r="A10" s="3">
        <v>1</v>
      </c>
      <c r="B10" s="3" t="s">
        <v>18</v>
      </c>
      <c r="C10" s="10" t="s">
        <v>25</v>
      </c>
      <c r="D10" s="3" t="s">
        <v>26</v>
      </c>
      <c r="E10" s="20">
        <v>0.3</v>
      </c>
    </row>
    <row r="11" spans="1:6" ht="15">
      <c r="A11" s="7"/>
      <c r="B11" s="7"/>
      <c r="C11" s="7" t="s">
        <v>13</v>
      </c>
      <c r="D11" s="27"/>
      <c r="E11" s="27"/>
    </row>
    <row r="12" spans="1:6" ht="15">
      <c r="A12" s="7"/>
      <c r="B12" s="7"/>
      <c r="C12" s="7" t="s">
        <v>14</v>
      </c>
      <c r="D12" s="27"/>
      <c r="E12" s="27"/>
    </row>
    <row r="13" spans="1:6" ht="28.5">
      <c r="A13" s="3">
        <v>4</v>
      </c>
      <c r="B13" s="3" t="s">
        <v>19</v>
      </c>
      <c r="C13" s="10" t="s">
        <v>28</v>
      </c>
      <c r="D13" s="3" t="s">
        <v>30</v>
      </c>
      <c r="E13" s="22">
        <v>10.51</v>
      </c>
      <c r="F13" s="24"/>
    </row>
    <row r="14" spans="1:6" ht="16.5">
      <c r="A14" s="3">
        <v>5</v>
      </c>
      <c r="B14" s="3" t="s">
        <v>20</v>
      </c>
      <c r="C14" s="10" t="s">
        <v>27</v>
      </c>
      <c r="D14" s="3" t="s">
        <v>30</v>
      </c>
      <c r="E14" s="22">
        <v>25.4</v>
      </c>
      <c r="F14" s="24"/>
    </row>
    <row r="15" spans="1:6" ht="28.5">
      <c r="A15" s="3">
        <v>6</v>
      </c>
      <c r="B15" s="3" t="s">
        <v>21</v>
      </c>
      <c r="C15" s="10" t="s">
        <v>29</v>
      </c>
      <c r="D15" s="3" t="s">
        <v>30</v>
      </c>
      <c r="E15" s="22">
        <v>13.69</v>
      </c>
      <c r="F15" s="24"/>
    </row>
    <row r="16" spans="1:6" ht="15">
      <c r="A16" s="7"/>
      <c r="B16" s="7"/>
      <c r="C16" s="7" t="s">
        <v>15</v>
      </c>
      <c r="D16" s="27"/>
      <c r="E16" s="27"/>
    </row>
    <row r="17" spans="1:5" ht="15">
      <c r="A17" s="7"/>
      <c r="B17" s="7"/>
      <c r="C17" s="7" t="s">
        <v>16</v>
      </c>
      <c r="D17" s="27"/>
      <c r="E17" s="27"/>
    </row>
    <row r="18" spans="1:5">
      <c r="A18" s="3">
        <v>7</v>
      </c>
      <c r="B18" s="3" t="s">
        <v>22</v>
      </c>
      <c r="C18" s="10" t="s">
        <v>36</v>
      </c>
      <c r="D18" s="3" t="s">
        <v>40</v>
      </c>
      <c r="E18" s="22">
        <v>6</v>
      </c>
    </row>
    <row r="19" spans="1:5" ht="28.5">
      <c r="A19" s="3">
        <v>8</v>
      </c>
      <c r="B19" s="3" t="s">
        <v>23</v>
      </c>
      <c r="C19" s="10" t="s">
        <v>37</v>
      </c>
      <c r="D19" s="3" t="s">
        <v>39</v>
      </c>
      <c r="E19" s="21">
        <v>2</v>
      </c>
    </row>
    <row r="20" spans="1:5" ht="28.5">
      <c r="A20" s="3">
        <v>9</v>
      </c>
      <c r="B20" s="3" t="s">
        <v>24</v>
      </c>
      <c r="C20" s="10" t="s">
        <v>38</v>
      </c>
      <c r="D20" s="3" t="s">
        <v>39</v>
      </c>
      <c r="E20" s="21">
        <v>2</v>
      </c>
    </row>
    <row r="21" spans="1:5" ht="15">
      <c r="A21" s="7"/>
      <c r="B21" s="7" t="s">
        <v>17</v>
      </c>
      <c r="C21" s="7" t="s">
        <v>31</v>
      </c>
      <c r="D21" s="27"/>
      <c r="E21" s="27"/>
    </row>
    <row r="22" spans="1:5" ht="15">
      <c r="A22" s="7"/>
      <c r="B22" s="7"/>
      <c r="C22" s="7" t="s">
        <v>32</v>
      </c>
      <c r="D22" s="27"/>
      <c r="E22" s="27"/>
    </row>
    <row r="23" spans="1:5" ht="42.75">
      <c r="A23" s="3">
        <v>10</v>
      </c>
      <c r="B23" s="30" t="s">
        <v>33</v>
      </c>
      <c r="C23" s="10" t="s">
        <v>41</v>
      </c>
      <c r="D23" s="3" t="s">
        <v>42</v>
      </c>
      <c r="E23" s="22">
        <v>540.98</v>
      </c>
    </row>
    <row r="24" spans="1:5" ht="42.75">
      <c r="A24" s="3">
        <v>11</v>
      </c>
      <c r="B24" s="30"/>
      <c r="C24" s="10" t="s">
        <v>43</v>
      </c>
      <c r="D24" s="3" t="s">
        <v>42</v>
      </c>
      <c r="E24" s="22">
        <v>123.9</v>
      </c>
    </row>
    <row r="25" spans="1:5" ht="28.5">
      <c r="A25" s="3">
        <v>12</v>
      </c>
      <c r="B25" s="30" t="s">
        <v>34</v>
      </c>
      <c r="C25" s="10" t="s">
        <v>44</v>
      </c>
      <c r="D25" s="3" t="s">
        <v>42</v>
      </c>
      <c r="E25" s="22">
        <v>540.98</v>
      </c>
    </row>
    <row r="26" spans="1:5" ht="28.5">
      <c r="A26" s="3">
        <v>13</v>
      </c>
      <c r="B26" s="30"/>
      <c r="C26" s="10" t="s">
        <v>45</v>
      </c>
      <c r="D26" s="3" t="s">
        <v>42</v>
      </c>
      <c r="E26" s="22">
        <v>123.9</v>
      </c>
    </row>
    <row r="27" spans="1:5" ht="28.5">
      <c r="A27" s="3">
        <v>14</v>
      </c>
      <c r="B27" s="3" t="s">
        <v>35</v>
      </c>
      <c r="C27" s="10" t="s">
        <v>46</v>
      </c>
      <c r="D27" s="3" t="s">
        <v>42</v>
      </c>
      <c r="E27" s="22">
        <v>123.9</v>
      </c>
    </row>
    <row r="28" spans="1:5" ht="15">
      <c r="A28" s="7"/>
      <c r="B28" s="7" t="s">
        <v>52</v>
      </c>
      <c r="C28" s="7" t="s">
        <v>53</v>
      </c>
      <c r="D28" s="31"/>
      <c r="E28" s="32"/>
    </row>
    <row r="29" spans="1:5" ht="15">
      <c r="A29" s="7"/>
      <c r="B29" s="7"/>
      <c r="C29" s="7" t="s">
        <v>54</v>
      </c>
      <c r="D29" s="33"/>
      <c r="E29" s="34"/>
    </row>
    <row r="30" spans="1:5" ht="42.75">
      <c r="A30" s="3">
        <v>18</v>
      </c>
      <c r="B30" s="35" t="s">
        <v>47</v>
      </c>
      <c r="C30" s="10" t="s">
        <v>73</v>
      </c>
      <c r="D30" s="3" t="s">
        <v>57</v>
      </c>
      <c r="E30" s="22">
        <v>307</v>
      </c>
    </row>
    <row r="31" spans="1:5" ht="42.75">
      <c r="A31" s="3">
        <v>19</v>
      </c>
      <c r="B31" s="36"/>
      <c r="C31" s="10" t="s">
        <v>72</v>
      </c>
      <c r="D31" s="3" t="s">
        <v>57</v>
      </c>
      <c r="E31" s="22">
        <v>73</v>
      </c>
    </row>
    <row r="32" spans="1:5" ht="42.75">
      <c r="A32" s="3">
        <v>20</v>
      </c>
      <c r="B32" s="35" t="s">
        <v>48</v>
      </c>
      <c r="C32" s="10" t="s">
        <v>59</v>
      </c>
      <c r="D32" s="3" t="s">
        <v>42</v>
      </c>
      <c r="E32" s="22">
        <v>540.98</v>
      </c>
    </row>
    <row r="33" spans="1:5" ht="42.75">
      <c r="A33" s="3">
        <v>21</v>
      </c>
      <c r="B33" s="36"/>
      <c r="C33" s="10" t="s">
        <v>60</v>
      </c>
      <c r="D33" s="3" t="s">
        <v>42</v>
      </c>
      <c r="E33" s="22">
        <v>123.9</v>
      </c>
    </row>
    <row r="34" spans="1:5" ht="28.5">
      <c r="A34" s="3">
        <v>22</v>
      </c>
      <c r="B34" s="3" t="s">
        <v>49</v>
      </c>
      <c r="C34" s="10" t="s">
        <v>61</v>
      </c>
      <c r="D34" s="3" t="s">
        <v>57</v>
      </c>
      <c r="E34" s="22">
        <v>358</v>
      </c>
    </row>
    <row r="35" spans="1:5" ht="28.5">
      <c r="A35" s="3">
        <v>23</v>
      </c>
      <c r="B35" s="3" t="s">
        <v>50</v>
      </c>
      <c r="C35" s="10" t="s">
        <v>71</v>
      </c>
      <c r="D35" s="3" t="s">
        <v>57</v>
      </c>
      <c r="E35" s="22">
        <v>280</v>
      </c>
    </row>
    <row r="36" spans="1:5" ht="15">
      <c r="A36" s="7"/>
      <c r="B36" s="7"/>
      <c r="C36" s="7" t="s">
        <v>55</v>
      </c>
      <c r="D36" s="31"/>
      <c r="E36" s="32"/>
    </row>
    <row r="37" spans="1:5" ht="15">
      <c r="A37" s="7"/>
      <c r="B37" s="7"/>
      <c r="C37" s="7" t="s">
        <v>56</v>
      </c>
      <c r="D37" s="33"/>
      <c r="E37" s="34"/>
    </row>
    <row r="38" spans="1:5">
      <c r="A38" s="3">
        <v>24</v>
      </c>
      <c r="B38" s="3" t="s">
        <v>51</v>
      </c>
      <c r="C38" s="10" t="s">
        <v>62</v>
      </c>
      <c r="D38" s="3" t="s">
        <v>26</v>
      </c>
      <c r="E38" s="20">
        <v>0.3</v>
      </c>
    </row>
    <row r="39" spans="1:5" ht="28.5">
      <c r="A39" s="3">
        <v>25</v>
      </c>
      <c r="B39" s="3"/>
      <c r="C39" s="10" t="s">
        <v>63</v>
      </c>
      <c r="D39" s="3" t="s">
        <v>58</v>
      </c>
      <c r="E39" s="21">
        <v>1</v>
      </c>
    </row>
  </sheetData>
  <mergeCells count="18">
    <mergeCell ref="D36:E37"/>
    <mergeCell ref="D28:E29"/>
    <mergeCell ref="B32:B33"/>
    <mergeCell ref="B30:B31"/>
    <mergeCell ref="D21:E22"/>
    <mergeCell ref="D16:E17"/>
    <mergeCell ref="D11:E12"/>
    <mergeCell ref="D8:E9"/>
    <mergeCell ref="B25:B26"/>
    <mergeCell ref="B23:B24"/>
    <mergeCell ref="D5:E5"/>
    <mergeCell ref="C5:C6"/>
    <mergeCell ref="B5:B6"/>
    <mergeCell ref="A5:A6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3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topLeftCell="A22" zoomScale="70" zoomScaleNormal="70" workbookViewId="0">
      <selection activeCell="C46" sqref="C46"/>
    </sheetView>
  </sheetViews>
  <sheetFormatPr defaultRowHeight="14.25"/>
  <cols>
    <col min="1" max="1" width="3.875" style="2" customWidth="1"/>
    <col min="2" max="2" width="12.625" style="2" customWidth="1"/>
    <col min="3" max="3" width="47.875" style="12" customWidth="1"/>
    <col min="4" max="5" width="10.25" style="2" customWidth="1"/>
    <col min="6" max="6" width="11.75" customWidth="1"/>
    <col min="7" max="7" width="13.625" style="19" customWidth="1"/>
  </cols>
  <sheetData>
    <row r="1" spans="1:7" ht="24.75" customHeight="1">
      <c r="A1" s="49" t="s">
        <v>64</v>
      </c>
      <c r="B1" s="50"/>
      <c r="C1" s="50"/>
      <c r="D1" s="50"/>
      <c r="E1" s="50"/>
      <c r="F1" s="50"/>
      <c r="G1" s="51"/>
    </row>
    <row r="2" spans="1:7" ht="15">
      <c r="A2" s="46" t="s">
        <v>0</v>
      </c>
      <c r="B2" s="47"/>
      <c r="C2" s="47"/>
      <c r="D2" s="47"/>
      <c r="E2" s="47"/>
      <c r="F2" s="47"/>
      <c r="G2" s="48"/>
    </row>
    <row r="3" spans="1:7" ht="15">
      <c r="A3" s="46" t="s">
        <v>1</v>
      </c>
      <c r="B3" s="47"/>
      <c r="C3" s="47"/>
      <c r="D3" s="47"/>
      <c r="E3" s="47"/>
      <c r="F3" s="47"/>
      <c r="G3" s="48"/>
    </row>
    <row r="4" spans="1:7" ht="15">
      <c r="A4" s="46" t="s">
        <v>2</v>
      </c>
      <c r="B4" s="47"/>
      <c r="C4" s="47"/>
      <c r="D4" s="47"/>
      <c r="E4" s="47"/>
      <c r="F4" s="47"/>
      <c r="G4" s="48"/>
    </row>
    <row r="5" spans="1:7" ht="15">
      <c r="A5" s="27" t="s">
        <v>3</v>
      </c>
      <c r="B5" s="27" t="s">
        <v>4</v>
      </c>
      <c r="C5" s="52" t="s">
        <v>5</v>
      </c>
      <c r="D5" s="27" t="s">
        <v>6</v>
      </c>
      <c r="E5" s="27"/>
      <c r="F5" s="52" t="s">
        <v>65</v>
      </c>
      <c r="G5" s="45" t="s">
        <v>66</v>
      </c>
    </row>
    <row r="6" spans="1:7" ht="15">
      <c r="A6" s="27"/>
      <c r="B6" s="27"/>
      <c r="C6" s="52"/>
      <c r="D6" s="13" t="s">
        <v>7</v>
      </c>
      <c r="E6" s="13" t="s">
        <v>8</v>
      </c>
      <c r="F6" s="52"/>
      <c r="G6" s="45"/>
    </row>
    <row r="7" spans="1:7">
      <c r="A7" s="14"/>
      <c r="B7" s="14">
        <v>2</v>
      </c>
      <c r="C7" s="11">
        <v>3</v>
      </c>
      <c r="D7" s="14">
        <v>4</v>
      </c>
      <c r="E7" s="14">
        <v>5</v>
      </c>
      <c r="F7" s="6">
        <v>6</v>
      </c>
      <c r="G7" s="6">
        <v>7</v>
      </c>
    </row>
    <row r="8" spans="1:7" ht="15">
      <c r="A8" s="13"/>
      <c r="B8" s="13" t="s">
        <v>10</v>
      </c>
      <c r="C8" s="15" t="s">
        <v>11</v>
      </c>
      <c r="D8" s="39" t="s">
        <v>67</v>
      </c>
      <c r="E8" s="40"/>
      <c r="F8" s="41"/>
      <c r="G8" s="37">
        <f>SUM(G10:G10)</f>
        <v>0</v>
      </c>
    </row>
    <row r="9" spans="1:7" ht="15">
      <c r="A9" s="13"/>
      <c r="B9" s="13"/>
      <c r="C9" s="15" t="s">
        <v>12</v>
      </c>
      <c r="D9" s="42"/>
      <c r="E9" s="43"/>
      <c r="F9" s="44"/>
      <c r="G9" s="38"/>
    </row>
    <row r="10" spans="1:7" ht="28.5">
      <c r="A10" s="14">
        <v>1</v>
      </c>
      <c r="B10" s="14" t="s">
        <v>18</v>
      </c>
      <c r="C10" s="10" t="s">
        <v>25</v>
      </c>
      <c r="D10" s="14" t="s">
        <v>26</v>
      </c>
      <c r="E10" s="8">
        <f>przedmiar!E10</f>
        <v>0.3</v>
      </c>
      <c r="F10" s="9"/>
      <c r="G10" s="17">
        <f>E10*F10</f>
        <v>0</v>
      </c>
    </row>
    <row r="11" spans="1:7" ht="15">
      <c r="A11" s="13"/>
      <c r="B11" s="13"/>
      <c r="C11" s="15" t="s">
        <v>13</v>
      </c>
      <c r="D11" s="39" t="s">
        <v>67</v>
      </c>
      <c r="E11" s="40"/>
      <c r="F11" s="41"/>
      <c r="G11" s="37">
        <f>SUM(G13:G15)</f>
        <v>0</v>
      </c>
    </row>
    <row r="12" spans="1:7" ht="15">
      <c r="A12" s="13"/>
      <c r="B12" s="13"/>
      <c r="C12" s="15" t="s">
        <v>14</v>
      </c>
      <c r="D12" s="42"/>
      <c r="E12" s="43"/>
      <c r="F12" s="44"/>
      <c r="G12" s="38"/>
    </row>
    <row r="13" spans="1:7" ht="28.5">
      <c r="A13" s="14">
        <v>4</v>
      </c>
      <c r="B13" s="14" t="s">
        <v>19</v>
      </c>
      <c r="C13" s="10" t="s">
        <v>28</v>
      </c>
      <c r="D13" s="14" t="s">
        <v>30</v>
      </c>
      <c r="E13" s="4">
        <f>przedmiar!E13</f>
        <v>10.51</v>
      </c>
      <c r="F13" s="9"/>
      <c r="G13" s="17">
        <f>E13*F13</f>
        <v>0</v>
      </c>
    </row>
    <row r="14" spans="1:7" ht="16.5">
      <c r="A14" s="14">
        <v>5</v>
      </c>
      <c r="B14" s="14" t="s">
        <v>20</v>
      </c>
      <c r="C14" s="10" t="s">
        <v>27</v>
      </c>
      <c r="D14" s="14" t="s">
        <v>30</v>
      </c>
      <c r="E14" s="4">
        <f>przedmiar!E14</f>
        <v>25.4</v>
      </c>
      <c r="F14" s="9"/>
      <c r="G14" s="17">
        <f t="shared" ref="G14:G15" si="0">E14*F14</f>
        <v>0</v>
      </c>
    </row>
    <row r="15" spans="1:7" ht="28.5">
      <c r="A15" s="14">
        <v>6</v>
      </c>
      <c r="B15" s="14" t="s">
        <v>21</v>
      </c>
      <c r="C15" s="10" t="s">
        <v>29</v>
      </c>
      <c r="D15" s="14" t="s">
        <v>30</v>
      </c>
      <c r="E15" s="4">
        <f>przedmiar!E15</f>
        <v>13.69</v>
      </c>
      <c r="F15" s="9"/>
      <c r="G15" s="17">
        <f t="shared" si="0"/>
        <v>0</v>
      </c>
    </row>
    <row r="16" spans="1:7" ht="15">
      <c r="A16" s="13"/>
      <c r="B16" s="13"/>
      <c r="C16" s="15" t="s">
        <v>15</v>
      </c>
      <c r="D16" s="39" t="s">
        <v>67</v>
      </c>
      <c r="E16" s="40"/>
      <c r="F16" s="41"/>
      <c r="G16" s="37">
        <f>SUM(G18:G20)</f>
        <v>0</v>
      </c>
    </row>
    <row r="17" spans="1:7" ht="15">
      <c r="A17" s="13"/>
      <c r="B17" s="13"/>
      <c r="C17" s="15" t="s">
        <v>16</v>
      </c>
      <c r="D17" s="42"/>
      <c r="E17" s="43"/>
      <c r="F17" s="44"/>
      <c r="G17" s="38"/>
    </row>
    <row r="18" spans="1:7">
      <c r="A18" s="14">
        <v>7</v>
      </c>
      <c r="B18" s="14" t="s">
        <v>22</v>
      </c>
      <c r="C18" s="10" t="s">
        <v>36</v>
      </c>
      <c r="D18" s="14" t="s">
        <v>40</v>
      </c>
      <c r="E18" s="4">
        <f>przedmiar!E18</f>
        <v>6</v>
      </c>
      <c r="F18" s="9"/>
      <c r="G18" s="17">
        <f>E18*F18</f>
        <v>0</v>
      </c>
    </row>
    <row r="19" spans="1:7" ht="28.5">
      <c r="A19" s="14">
        <v>8</v>
      </c>
      <c r="B19" s="14" t="s">
        <v>23</v>
      </c>
      <c r="C19" s="10" t="s">
        <v>37</v>
      </c>
      <c r="D19" s="14" t="s">
        <v>39</v>
      </c>
      <c r="E19" s="5">
        <f>przedmiar!E19</f>
        <v>2</v>
      </c>
      <c r="F19" s="9"/>
      <c r="G19" s="17">
        <f t="shared" ref="G19:G20" si="1">E19*F19</f>
        <v>0</v>
      </c>
    </row>
    <row r="20" spans="1:7" ht="28.5">
      <c r="A20" s="14">
        <v>9</v>
      </c>
      <c r="B20" s="14" t="s">
        <v>24</v>
      </c>
      <c r="C20" s="10" t="s">
        <v>38</v>
      </c>
      <c r="D20" s="14" t="s">
        <v>39</v>
      </c>
      <c r="E20" s="5">
        <f>przedmiar!E20</f>
        <v>2</v>
      </c>
      <c r="F20" s="9"/>
      <c r="G20" s="17">
        <f t="shared" si="1"/>
        <v>0</v>
      </c>
    </row>
    <row r="21" spans="1:7" ht="15">
      <c r="A21" s="13"/>
      <c r="B21" s="13" t="s">
        <v>17</v>
      </c>
      <c r="C21" s="15" t="s">
        <v>31</v>
      </c>
      <c r="D21" s="39" t="s">
        <v>67</v>
      </c>
      <c r="E21" s="40"/>
      <c r="F21" s="41"/>
      <c r="G21" s="37">
        <f>SUM(G23:G27)</f>
        <v>0</v>
      </c>
    </row>
    <row r="22" spans="1:7" ht="15">
      <c r="A22" s="13"/>
      <c r="B22" s="13"/>
      <c r="C22" s="15" t="s">
        <v>32</v>
      </c>
      <c r="D22" s="42"/>
      <c r="E22" s="43"/>
      <c r="F22" s="44"/>
      <c r="G22" s="38"/>
    </row>
    <row r="23" spans="1:7" ht="42.75">
      <c r="A23" s="14">
        <v>10</v>
      </c>
      <c r="B23" s="30" t="s">
        <v>33</v>
      </c>
      <c r="C23" s="10" t="s">
        <v>41</v>
      </c>
      <c r="D23" s="14" t="s">
        <v>42</v>
      </c>
      <c r="E23" s="4">
        <f>przedmiar!E23</f>
        <v>540.98</v>
      </c>
      <c r="F23" s="9"/>
      <c r="G23" s="17">
        <f>E23*F23</f>
        <v>0</v>
      </c>
    </row>
    <row r="24" spans="1:7" ht="42.75">
      <c r="A24" s="14">
        <v>11</v>
      </c>
      <c r="B24" s="30"/>
      <c r="C24" s="10" t="s">
        <v>43</v>
      </c>
      <c r="D24" s="14" t="s">
        <v>42</v>
      </c>
      <c r="E24" s="4">
        <f>przedmiar!E24</f>
        <v>123.9</v>
      </c>
      <c r="F24" s="9"/>
      <c r="G24" s="17">
        <f t="shared" ref="G24:G27" si="2">E24*F24</f>
        <v>0</v>
      </c>
    </row>
    <row r="25" spans="1:7" ht="28.5">
      <c r="A25" s="14">
        <v>12</v>
      </c>
      <c r="B25" s="30" t="s">
        <v>34</v>
      </c>
      <c r="C25" s="10" t="s">
        <v>44</v>
      </c>
      <c r="D25" s="14" t="s">
        <v>42</v>
      </c>
      <c r="E25" s="4">
        <f>przedmiar!E25</f>
        <v>540.98</v>
      </c>
      <c r="F25" s="9"/>
      <c r="G25" s="17">
        <f t="shared" si="2"/>
        <v>0</v>
      </c>
    </row>
    <row r="26" spans="1:7" ht="28.5">
      <c r="A26" s="14">
        <v>13</v>
      </c>
      <c r="B26" s="30"/>
      <c r="C26" s="10" t="s">
        <v>45</v>
      </c>
      <c r="D26" s="14" t="s">
        <v>42</v>
      </c>
      <c r="E26" s="4">
        <f>przedmiar!E26</f>
        <v>123.9</v>
      </c>
      <c r="F26" s="9"/>
      <c r="G26" s="17">
        <f t="shared" si="2"/>
        <v>0</v>
      </c>
    </row>
    <row r="27" spans="1:7" ht="28.5">
      <c r="A27" s="14">
        <v>14</v>
      </c>
      <c r="B27" s="14" t="s">
        <v>35</v>
      </c>
      <c r="C27" s="10" t="s">
        <v>46</v>
      </c>
      <c r="D27" s="14" t="s">
        <v>42</v>
      </c>
      <c r="E27" s="4">
        <f>przedmiar!E27</f>
        <v>123.9</v>
      </c>
      <c r="F27" s="9"/>
      <c r="G27" s="17">
        <f t="shared" si="2"/>
        <v>0</v>
      </c>
    </row>
    <row r="28" spans="1:7" ht="15">
      <c r="A28" s="13"/>
      <c r="B28" s="13" t="s">
        <v>52</v>
      </c>
      <c r="C28" s="15" t="s">
        <v>53</v>
      </c>
      <c r="D28" s="39" t="s">
        <v>67</v>
      </c>
      <c r="E28" s="40"/>
      <c r="F28" s="41"/>
      <c r="G28" s="37">
        <f>SUM(G30:G35)</f>
        <v>0</v>
      </c>
    </row>
    <row r="29" spans="1:7" ht="15">
      <c r="A29" s="13"/>
      <c r="B29" s="13"/>
      <c r="C29" s="15" t="s">
        <v>54</v>
      </c>
      <c r="D29" s="42"/>
      <c r="E29" s="43"/>
      <c r="F29" s="44"/>
      <c r="G29" s="38"/>
    </row>
    <row r="30" spans="1:7" ht="42.75">
      <c r="A30" s="14">
        <v>18</v>
      </c>
      <c r="B30" s="30" t="s">
        <v>47</v>
      </c>
      <c r="C30" s="10" t="s">
        <v>73</v>
      </c>
      <c r="D30" s="14" t="s">
        <v>57</v>
      </c>
      <c r="E30" s="4">
        <f>przedmiar!E30</f>
        <v>307</v>
      </c>
      <c r="F30" s="9"/>
      <c r="G30" s="17">
        <f>E30*F30</f>
        <v>0</v>
      </c>
    </row>
    <row r="31" spans="1:7" ht="42.75">
      <c r="A31" s="14">
        <v>19</v>
      </c>
      <c r="B31" s="30"/>
      <c r="C31" s="10" t="s">
        <v>72</v>
      </c>
      <c r="D31" s="14" t="s">
        <v>57</v>
      </c>
      <c r="E31" s="4">
        <f>przedmiar!E31</f>
        <v>73</v>
      </c>
      <c r="F31" s="9"/>
      <c r="G31" s="17">
        <f t="shared" ref="G31:G35" si="3">E31*F31</f>
        <v>0</v>
      </c>
    </row>
    <row r="32" spans="1:7" ht="42.75">
      <c r="A32" s="14">
        <v>20</v>
      </c>
      <c r="B32" s="30" t="s">
        <v>48</v>
      </c>
      <c r="C32" s="10" t="s">
        <v>59</v>
      </c>
      <c r="D32" s="14" t="s">
        <v>42</v>
      </c>
      <c r="E32" s="4">
        <f>przedmiar!E32</f>
        <v>540.98</v>
      </c>
      <c r="F32" s="9"/>
      <c r="G32" s="17">
        <f t="shared" si="3"/>
        <v>0</v>
      </c>
    </row>
    <row r="33" spans="1:7" ht="42.75">
      <c r="A33" s="14">
        <v>21</v>
      </c>
      <c r="B33" s="30"/>
      <c r="C33" s="10" t="s">
        <v>60</v>
      </c>
      <c r="D33" s="14" t="s">
        <v>42</v>
      </c>
      <c r="E33" s="4">
        <f>przedmiar!E33</f>
        <v>123.9</v>
      </c>
      <c r="F33" s="9"/>
      <c r="G33" s="17">
        <f t="shared" si="3"/>
        <v>0</v>
      </c>
    </row>
    <row r="34" spans="1:7" ht="28.5">
      <c r="A34" s="14">
        <v>22</v>
      </c>
      <c r="B34" s="14" t="s">
        <v>49</v>
      </c>
      <c r="C34" s="10" t="s">
        <v>61</v>
      </c>
      <c r="D34" s="14" t="s">
        <v>57</v>
      </c>
      <c r="E34" s="4">
        <f>przedmiar!E34</f>
        <v>358</v>
      </c>
      <c r="F34" s="9"/>
      <c r="G34" s="17">
        <f t="shared" si="3"/>
        <v>0</v>
      </c>
    </row>
    <row r="35" spans="1:7" ht="28.5">
      <c r="A35" s="14">
        <v>23</v>
      </c>
      <c r="B35" s="14" t="s">
        <v>50</v>
      </c>
      <c r="C35" s="10" t="s">
        <v>71</v>
      </c>
      <c r="D35" s="14" t="s">
        <v>57</v>
      </c>
      <c r="E35" s="4">
        <f>przedmiar!E35</f>
        <v>280</v>
      </c>
      <c r="F35" s="9"/>
      <c r="G35" s="17">
        <f t="shared" si="3"/>
        <v>0</v>
      </c>
    </row>
    <row r="36" spans="1:7" ht="15">
      <c r="A36" s="13"/>
      <c r="B36" s="13"/>
      <c r="C36" s="15" t="s">
        <v>55</v>
      </c>
      <c r="D36" s="39" t="s">
        <v>67</v>
      </c>
      <c r="E36" s="40"/>
      <c r="F36" s="41"/>
      <c r="G36" s="37">
        <f>SUM(G38:G39)</f>
        <v>0</v>
      </c>
    </row>
    <row r="37" spans="1:7" ht="15">
      <c r="A37" s="13"/>
      <c r="B37" s="13"/>
      <c r="C37" s="15" t="s">
        <v>56</v>
      </c>
      <c r="D37" s="42"/>
      <c r="E37" s="43"/>
      <c r="F37" s="44"/>
      <c r="G37" s="38"/>
    </row>
    <row r="38" spans="1:7">
      <c r="A38" s="14">
        <v>24</v>
      </c>
      <c r="B38" s="14" t="s">
        <v>51</v>
      </c>
      <c r="C38" s="10" t="s">
        <v>62</v>
      </c>
      <c r="D38" s="14" t="s">
        <v>26</v>
      </c>
      <c r="E38" s="8">
        <f>przedmiar!E38</f>
        <v>0.3</v>
      </c>
      <c r="F38" s="9"/>
      <c r="G38" s="17">
        <f>E38*F38</f>
        <v>0</v>
      </c>
    </row>
    <row r="39" spans="1:7" ht="28.5">
      <c r="A39" s="14">
        <v>25</v>
      </c>
      <c r="B39" s="14"/>
      <c r="C39" s="10" t="s">
        <v>63</v>
      </c>
      <c r="D39" s="14" t="s">
        <v>58</v>
      </c>
      <c r="E39" s="5">
        <f>przedmiar!E39</f>
        <v>1</v>
      </c>
      <c r="F39" s="9"/>
      <c r="G39" s="17">
        <f>E39*F39</f>
        <v>0</v>
      </c>
    </row>
    <row r="40" spans="1:7" ht="15">
      <c r="A40" s="27" t="s">
        <v>68</v>
      </c>
      <c r="B40" s="27"/>
      <c r="C40" s="27"/>
      <c r="D40" s="27"/>
      <c r="E40" s="27"/>
      <c r="F40" s="27"/>
      <c r="G40" s="18">
        <f>SUM(G8,G11,G16,G21,G28,G36)</f>
        <v>0</v>
      </c>
    </row>
    <row r="41" spans="1:7" ht="15">
      <c r="A41" s="45" t="s">
        <v>70</v>
      </c>
      <c r="B41" s="45"/>
      <c r="C41" s="45"/>
      <c r="D41" s="45"/>
      <c r="E41" s="45"/>
      <c r="F41" s="45"/>
      <c r="G41" s="18">
        <f>G40*0.23</f>
        <v>0</v>
      </c>
    </row>
    <row r="42" spans="1:7" ht="15">
      <c r="A42" s="27" t="s">
        <v>69</v>
      </c>
      <c r="B42" s="27"/>
      <c r="C42" s="27"/>
      <c r="D42" s="27"/>
      <c r="E42" s="27"/>
      <c r="F42" s="27"/>
      <c r="G42" s="18">
        <f>G40+G41</f>
        <v>0</v>
      </c>
    </row>
  </sheetData>
  <mergeCells count="29">
    <mergeCell ref="A1:G1"/>
    <mergeCell ref="A2:G2"/>
    <mergeCell ref="A3:G3"/>
    <mergeCell ref="A4:G4"/>
    <mergeCell ref="A5:A6"/>
    <mergeCell ref="B5:B6"/>
    <mergeCell ref="C5:C6"/>
    <mergeCell ref="D5:E5"/>
    <mergeCell ref="F5:F6"/>
    <mergeCell ref="G5:G6"/>
    <mergeCell ref="D21:F22"/>
    <mergeCell ref="G21:G22"/>
    <mergeCell ref="B23:B24"/>
    <mergeCell ref="B25:B26"/>
    <mergeCell ref="D8:F9"/>
    <mergeCell ref="G8:G9"/>
    <mergeCell ref="D11:F12"/>
    <mergeCell ref="G11:G12"/>
    <mergeCell ref="D16:F17"/>
    <mergeCell ref="G16:G17"/>
    <mergeCell ref="A40:F40"/>
    <mergeCell ref="A41:F41"/>
    <mergeCell ref="A42:F42"/>
    <mergeCell ref="D28:F29"/>
    <mergeCell ref="G28:G29"/>
    <mergeCell ref="B30:B31"/>
    <mergeCell ref="B32:B33"/>
    <mergeCell ref="D36:F37"/>
    <mergeCell ref="G36:G3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</vt:lpstr>
      <vt:lpstr>kosztorys ofertowy</vt:lpstr>
      <vt:lpstr>'kosztorys ofertowy'!Obszar_wydruku</vt:lpstr>
      <vt:lpstr>przedmiar!Obszar_wydruku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2016-03-23T09:51:11Z</cp:lastPrinted>
  <dcterms:created xsi:type="dcterms:W3CDTF">2016-03-21T12:11:03Z</dcterms:created>
  <dcterms:modified xsi:type="dcterms:W3CDTF">2016-04-06T07:32:28Z</dcterms:modified>
</cp:coreProperties>
</file>