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1" activeTab="5"/>
  </bookViews>
  <sheets>
    <sheet name="wyk.r.85201" sheetId="1" r:id="rId1"/>
    <sheet name="wyk.r.85204" sheetId="2" r:id="rId2"/>
    <sheet name="wyk.r.85218" sheetId="3" r:id="rId3"/>
    <sheet name="wyk.r.85220" sheetId="4" r:id="rId4"/>
    <sheet name="wyk.r.85321" sheetId="5" r:id="rId5"/>
    <sheet name="wyk. PFRON" sheetId="6" r:id="rId6"/>
  </sheets>
  <definedNames/>
  <calcPr fullCalcOnLoad="1"/>
</workbook>
</file>

<file path=xl/sharedStrings.xml><?xml version="1.0" encoding="utf-8"?>
<sst xmlns="http://schemas.openxmlformats.org/spreadsheetml/2006/main" count="210" uniqueCount="148">
  <si>
    <t>Realizacja planu dochodów i wydatków</t>
  </si>
  <si>
    <t>Powiatowego Centrum Pomocy Rodzinie w Toruniu</t>
  </si>
  <si>
    <t>LP</t>
  </si>
  <si>
    <t>wyszczególnienie</t>
  </si>
  <si>
    <t>plan</t>
  </si>
  <si>
    <t>wykonanie</t>
  </si>
  <si>
    <t>Opis merytoryczny</t>
  </si>
  <si>
    <t>Świadczenia społeczne</t>
  </si>
  <si>
    <t>(§ 3110)</t>
  </si>
  <si>
    <t xml:space="preserve">Razem budżet </t>
  </si>
  <si>
    <t>I</t>
  </si>
  <si>
    <t>II</t>
  </si>
  <si>
    <t>WYDATKI</t>
  </si>
  <si>
    <t>- świadczenia miesięczne dla dzieci przebywających w pogotowiu</t>
  </si>
  <si>
    <t>Zakup materiałów i wyposażenia</t>
  </si>
  <si>
    <t>(§4210)</t>
  </si>
  <si>
    <t>DOCHODY</t>
  </si>
  <si>
    <t>Remonty</t>
  </si>
  <si>
    <t>( § 4270)</t>
  </si>
  <si>
    <t>Wydatki osobowe</t>
  </si>
  <si>
    <t>(§ 3020,4010,4040,4110,4120)</t>
  </si>
  <si>
    <t>Pozostałe wydatki</t>
  </si>
  <si>
    <t xml:space="preserve">(§ 4260, 4300, 4410, 4440, 4430, 4480) </t>
  </si>
  <si>
    <t>(§ 4010,4040,4110,4120)</t>
  </si>
  <si>
    <t>średnie zatrudnienie w 2003 roku wynosi 0,5 etata.</t>
  </si>
  <si>
    <t>umowy zlecenia</t>
  </si>
  <si>
    <t>dz.852 rozdział 85201 - Placówki Opiekuńczo - Wychowawcze</t>
  </si>
  <si>
    <t xml:space="preserve">- kontynuacja nauki wychowanków placówek </t>
  </si>
  <si>
    <t xml:space="preserve">- usamodzielnienia wychowanków placówek </t>
  </si>
  <si>
    <t>dz.852 rozdział 85204 - Rodziny zastępcze i własne</t>
  </si>
  <si>
    <t>(§ 0690, 0830, 0910, 0920)</t>
  </si>
  <si>
    <t xml:space="preserve">- zwrot kosztów postępowania administracyjnego </t>
  </si>
  <si>
    <t xml:space="preserve">- odpłatność za pobyt dzieci w rodzinach zastępczych </t>
  </si>
  <si>
    <t xml:space="preserve">- odsetki za zwłokę </t>
  </si>
  <si>
    <t xml:space="preserve">- oprocentowanie środków na rachunku bankowym </t>
  </si>
  <si>
    <t xml:space="preserve">- świadczenia miesięczne dla rodzin zastępczych </t>
  </si>
  <si>
    <t xml:space="preserve">- kontynuacja nauki wychowanków rodzin zastępczych </t>
  </si>
  <si>
    <t xml:space="preserve">   rodzinnym </t>
  </si>
  <si>
    <t>(§ 4110, 4120)</t>
  </si>
  <si>
    <t>rodzinnego</t>
  </si>
  <si>
    <t>(§ 4300)</t>
  </si>
  <si>
    <t>-składki ZUS od wynagrodzenia osoby pełniącej funkcję pogotowia</t>
  </si>
  <si>
    <t xml:space="preserve">-umowa zlecenie - wynagrodzenie osoby pełniącej funkcję pogotowia </t>
  </si>
  <si>
    <t>(§ 0830, 0920, 0970)</t>
  </si>
  <si>
    <t xml:space="preserve"> - wpływy za rozmowy telefoniczne pracowników</t>
  </si>
  <si>
    <t>- refundacja wynagrodzeń z PUP i PFRON</t>
  </si>
  <si>
    <t>pochodne wynagrodzeń: Składki ZUS i Fundusz Pracy</t>
  </si>
  <si>
    <t>nagroda jubileuszowa</t>
  </si>
  <si>
    <t>dodatkowe wynagrodzenie roczne</t>
  </si>
  <si>
    <t>wynagrodzenie osobowe</t>
  </si>
  <si>
    <t>wydatki osob.nie zalicz.do wynagr.: dofinansowanie do zakupu okularów</t>
  </si>
  <si>
    <t xml:space="preserve">materiały biurowe </t>
  </si>
  <si>
    <t xml:space="preserve">środki i sprzęt do utrzymania czystości </t>
  </si>
  <si>
    <t xml:space="preserve">tonery </t>
  </si>
  <si>
    <t>oprogramowanie Novel, LEX Alfa</t>
  </si>
  <si>
    <t xml:space="preserve">woda mineralna </t>
  </si>
  <si>
    <t xml:space="preserve">żaluzje </t>
  </si>
  <si>
    <t xml:space="preserve">części do sprzętu </t>
  </si>
  <si>
    <t xml:space="preserve">prenumerata prasy i czasopism fachowych </t>
  </si>
  <si>
    <t>wyposażenie archiwum: koc, gaśnica</t>
  </si>
  <si>
    <t xml:space="preserve">drobne wyposażenie i materiały </t>
  </si>
  <si>
    <t xml:space="preserve">naprawa sprzętu </t>
  </si>
  <si>
    <t xml:space="preserve">konserwacja ksera </t>
  </si>
  <si>
    <t>regeneracja tonerów</t>
  </si>
  <si>
    <t xml:space="preserve">energia cieplna </t>
  </si>
  <si>
    <t xml:space="preserve">energia elektryczna </t>
  </si>
  <si>
    <t xml:space="preserve">woda </t>
  </si>
  <si>
    <t xml:space="preserve">wywóz nieczystości </t>
  </si>
  <si>
    <t xml:space="preserve">usługi telekomunikacyjne </t>
  </si>
  <si>
    <t xml:space="preserve">usługi pocztowe </t>
  </si>
  <si>
    <t>wyrób pieczątek</t>
  </si>
  <si>
    <t xml:space="preserve">wynajem samochodu </t>
  </si>
  <si>
    <t xml:space="preserve">szkolenie pracowników </t>
  </si>
  <si>
    <t xml:space="preserve">serwis i konserwacja sieci </t>
  </si>
  <si>
    <t xml:space="preserve">ubezpieczenie majątkowe </t>
  </si>
  <si>
    <t xml:space="preserve">delegacje służbowe krajowe </t>
  </si>
  <si>
    <t>ryczałt kilometrów za używanie samochodu prywatnego do celów słuzbowych</t>
  </si>
  <si>
    <t xml:space="preserve">odpis na ZFŚS </t>
  </si>
  <si>
    <t>czynsz za pomieszczenia biurowe przy ul.Dekerta 24</t>
  </si>
  <si>
    <t>monitorowanie obiektu i konserwacja systemu</t>
  </si>
  <si>
    <t>abonament za program LEX Alfa</t>
  </si>
  <si>
    <t>prowizja komornicza</t>
  </si>
  <si>
    <t>zasadach robót publicznych refundowanych przez PUP</t>
  </si>
  <si>
    <t xml:space="preserve">średnie zatrudnienie w I półroczu 2004r. roku wynosi 8,75 etata, w tym 1 etat umowa na </t>
  </si>
  <si>
    <t>wynagrodzenia osobowe</t>
  </si>
  <si>
    <t>średnie zatrudnienie w I półroczu 2004r. wynosi 1 etat.</t>
  </si>
  <si>
    <t xml:space="preserve">wynagrodzenie osobowe </t>
  </si>
  <si>
    <t xml:space="preserve">dodatkowe wynagrodzenie roczne </t>
  </si>
  <si>
    <t xml:space="preserve">składki ZUS </t>
  </si>
  <si>
    <t xml:space="preserve">Fundusz Pracy </t>
  </si>
  <si>
    <t xml:space="preserve">(§ 4300, 4410) </t>
  </si>
  <si>
    <t>materiały biurowe</t>
  </si>
  <si>
    <t>części do sprzętu</t>
  </si>
  <si>
    <t xml:space="preserve">pochodne od wynagrodzenia osobowego i od wynagrodzeń z umów zleceń: skł.ZUS i </t>
  </si>
  <si>
    <t>Fundusz Pracy</t>
  </si>
  <si>
    <t>kontenery na akta osobowe osób orzekanych</t>
  </si>
  <si>
    <t>usługi pocztowe</t>
  </si>
  <si>
    <t>szkolenie pracownika</t>
  </si>
  <si>
    <t xml:space="preserve">- świadczenia jednorazowe dla rodzin zastępczych </t>
  </si>
  <si>
    <t>-  jednorazowa pomoc losowa dla rodzin zastępczych</t>
  </si>
  <si>
    <t>dz.853 rozdział 85321 - Zespoły do spraw orzekania o niepełnosprawności</t>
  </si>
  <si>
    <t xml:space="preserve">umowy zlecenia (zespoły orzekające o niepełnosprawności) </t>
  </si>
  <si>
    <t>dz.852 rozdział 85220 - Jednostki specjalistycznego poradnictwa, mieszkania chronione i ośrodki interwencji kryzysowej</t>
  </si>
  <si>
    <t>rozdział 85218 - Powiatowe Centrum Pomocy Rodzinie</t>
  </si>
  <si>
    <t>REALIZACJA PLANU PRZYCHODÓW I WYDATKÓW</t>
  </si>
  <si>
    <t>PAŃSTWOWEGO FUNDUSZU REHABILITACJI OSÓB NIEPEŁNOSPRAWNYCH</t>
  </si>
  <si>
    <t xml:space="preserve">Wyszczególnienie  realizowanego zadania </t>
  </si>
  <si>
    <t xml:space="preserve">Wykonanie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</si>
  <si>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</si>
  <si>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</si>
  <si>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</si>
  <si>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</si>
  <si>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</si>
  <si>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</si>
  <si>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</si>
  <si>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</si>
  <si>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</si>
  <si>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</si>
  <si>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</si>
  <si>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</si>
  <si>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</si>
  <si>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</si>
  <si>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</si>
  <si>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</si>
  <si>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</si>
  <si>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</si>
  <si>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</si>
  <si>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</si>
  <si>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</si>
  <si>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</si>
  <si>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</si>
  <si>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</si>
  <si>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</si>
  <si>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</si>
  <si>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</si>
  <si>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</si>
  <si>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</si>
  <si>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</si>
  <si>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</si>
  <si>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>bariery techniczne:</t>
  </si>
  <si>
    <t>- dla dzieci</t>
  </si>
  <si>
    <t>- dla dorosłych</t>
  </si>
  <si>
    <t>PLAN BUDŻETU 2004</t>
  </si>
  <si>
    <t>ZA I PÓŁROCZE 2004 ROKU</t>
  </si>
  <si>
    <t>Załącznik  nr  5 do sprawozdania  Zarządu  Powiatu</t>
  </si>
  <si>
    <t xml:space="preserve">Toruńskiego  z  wykonania  budżetu Powiatu  </t>
  </si>
  <si>
    <t xml:space="preserve">Toruńskiego  za I  półrocze  2004  roku </t>
  </si>
  <si>
    <t>zobowiązania dotyczące refundacji wynagrodzeń osób niepełnosprawnych i składek na ubezpieczenia społeczne (art.26)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</si>
</sst>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</numFmts>
  <fonts count="20">
    <font>
      <sz val="10"/>
      <name val="Arial"/>
      <family val="0"/>
    </font>
    <font>
      <sz val="16"/>
      <name val="Arial CE"/>
      <family val="0"/>
    </font>
    <font>
      <b/>
      <sz val="1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16"/>
      <name val="Arial CE"/>
      <family val="0"/>
    </font>
    <font>
      <b/>
      <sz val="12"/>
      <name val="Arial CE"/>
      <family val="2"/>
    </font>
    <font>
      <i/>
      <sz val="11"/>
      <name val="Arial CE"/>
      <family val="2"/>
    </font>
    <font>
      <sz val="15"/>
      <name val="Arial CE"/>
      <family val="0"/>
    </font>
    <font>
      <i/>
      <sz val="15"/>
      <name val="Arial CE"/>
      <family val="0"/>
    </font>
    <font>
      <sz val="8"/>
      <name val="Arial"/>
      <family val="0"/>
    </font>
    <font>
      <sz val="16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9" fontId="1" fillId="0" borderId="9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center"/>
    </xf>
    <xf numFmtId="49" fontId="6" fillId="0" borderId="9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3" fontId="2" fillId="0" borderId="8" xfId="0" applyNumberFormat="1" applyFont="1" applyBorder="1" applyAlignment="1">
      <alignment/>
    </xf>
    <xf numFmtId="3" fontId="2" fillId="0" borderId="5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7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1" fillId="0" borderId="9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left"/>
    </xf>
    <xf numFmtId="4" fontId="9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Fill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7" fillId="0" borderId="9" xfId="0" applyFont="1" applyBorder="1" applyAlignment="1">
      <alignment/>
    </xf>
    <xf numFmtId="49" fontId="1" fillId="0" borderId="6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1" fillId="0" borderId="9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3" fontId="2" fillId="0" borderId="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9" fontId="1" fillId="0" borderId="9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9" fontId="6" fillId="0" borderId="8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left"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49" fontId="6" fillId="0" borderId="9" xfId="0" applyNumberFormat="1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49" fontId="6" fillId="0" borderId="6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3" fontId="2" fillId="0" borderId="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3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3" fontId="5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0" fontId="18" fillId="0" borderId="24" xfId="0" applyFont="1" applyBorder="1" applyAlignment="1">
      <alignment/>
    </xf>
    <xf numFmtId="4" fontId="18" fillId="0" borderId="24" xfId="0" applyNumberFormat="1" applyFont="1" applyBorder="1" applyAlignment="1">
      <alignment horizontal="right"/>
    </xf>
    <xf numFmtId="4" fontId="18" fillId="0" borderId="24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4" fontId="18" fillId="0" borderId="25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75" zoomScaleNormal="75" workbookViewId="0" topLeftCell="A1">
      <selection activeCell="E12" sqref="E12"/>
    </sheetView>
  </sheetViews>
  <sheetFormatPr defaultColWidth="9.140625" defaultRowHeight="12.75"/>
  <cols>
    <col min="2" max="2" width="69.7109375" style="0" customWidth="1"/>
    <col min="3" max="3" width="21.28125" style="0" customWidth="1"/>
    <col min="4" max="4" width="20.8515625" style="0" customWidth="1"/>
    <col min="5" max="5" width="84.140625" style="0" customWidth="1"/>
    <col min="6" max="6" width="17.00390625" style="0" customWidth="1"/>
    <col min="7" max="7" width="13.8515625" style="0" customWidth="1"/>
    <col min="14" max="14" width="18.8515625" style="0" customWidth="1"/>
  </cols>
  <sheetData>
    <row r="1" spans="1:5" ht="18.75" customHeight="1">
      <c r="A1" s="1"/>
      <c r="B1" s="1"/>
      <c r="C1" s="1"/>
      <c r="D1" s="1"/>
      <c r="E1" s="2"/>
    </row>
    <row r="2" spans="1:5" ht="15.75" customHeight="1">
      <c r="A2" s="1"/>
      <c r="B2" s="1"/>
      <c r="C2" s="1"/>
      <c r="D2" s="1"/>
      <c r="E2" s="3"/>
    </row>
    <row r="3" spans="1:6" s="8" customFormat="1" ht="25.5" customHeight="1">
      <c r="A3" s="4"/>
      <c r="B3" s="5" t="s">
        <v>0</v>
      </c>
      <c r="C3" s="6"/>
      <c r="D3" s="1"/>
      <c r="E3" s="1"/>
      <c r="F3" s="7"/>
    </row>
    <row r="4" spans="1:6" s="11" customFormat="1" ht="19.5" customHeight="1">
      <c r="A4" s="5"/>
      <c r="B4" s="5" t="s">
        <v>1</v>
      </c>
      <c r="C4" s="5"/>
      <c r="D4" s="9"/>
      <c r="E4" s="9"/>
      <c r="F4" s="10"/>
    </row>
    <row r="5" spans="1:6" s="11" customFormat="1" ht="19.5" customHeight="1">
      <c r="A5" s="5"/>
      <c r="B5" s="5"/>
      <c r="C5" s="5"/>
      <c r="D5" s="9"/>
      <c r="E5" s="9"/>
      <c r="F5" s="10"/>
    </row>
    <row r="6" spans="1:6" s="11" customFormat="1" ht="19.5" customHeight="1">
      <c r="A6" s="5"/>
      <c r="B6" s="5" t="s">
        <v>26</v>
      </c>
      <c r="C6" s="5"/>
      <c r="D6" s="9"/>
      <c r="E6" s="9"/>
      <c r="F6" s="10"/>
    </row>
    <row r="7" spans="1:6" s="11" customFormat="1" ht="28.5" customHeight="1" thickBot="1">
      <c r="A7" s="5"/>
      <c r="B7" s="5"/>
      <c r="C7" s="5"/>
      <c r="D7" s="5"/>
      <c r="E7" s="9"/>
      <c r="F7" s="10"/>
    </row>
    <row r="8" spans="1:5" s="16" customFormat="1" ht="43.5" customHeight="1" thickBot="1">
      <c r="A8" s="12" t="s">
        <v>2</v>
      </c>
      <c r="B8" s="13" t="s">
        <v>3</v>
      </c>
      <c r="C8" s="14" t="s">
        <v>4</v>
      </c>
      <c r="D8" s="13" t="s">
        <v>5</v>
      </c>
      <c r="E8" s="15" t="s">
        <v>6</v>
      </c>
    </row>
    <row r="9" spans="1:5" s="8" customFormat="1" ht="20.25">
      <c r="A9" s="17"/>
      <c r="B9" s="18"/>
      <c r="C9" s="19"/>
      <c r="D9" s="45"/>
      <c r="E9" s="21"/>
    </row>
    <row r="10" spans="1:5" s="16" customFormat="1" ht="19.5" customHeight="1">
      <c r="A10" s="22">
        <v>1</v>
      </c>
      <c r="B10" s="23" t="s">
        <v>7</v>
      </c>
      <c r="C10" s="24">
        <v>29701</v>
      </c>
      <c r="D10" s="46">
        <v>29695.02</v>
      </c>
      <c r="E10" s="26" t="s">
        <v>27</v>
      </c>
    </row>
    <row r="11" spans="1:5" s="16" customFormat="1" ht="19.5" customHeight="1">
      <c r="A11" s="22"/>
      <c r="B11" s="27" t="s">
        <v>8</v>
      </c>
      <c r="C11" s="28"/>
      <c r="D11" s="44"/>
      <c r="E11" s="26" t="s">
        <v>28</v>
      </c>
    </row>
    <row r="12" spans="1:5" s="16" customFormat="1" ht="19.5" customHeight="1">
      <c r="A12" s="22"/>
      <c r="B12" s="27"/>
      <c r="C12" s="28"/>
      <c r="D12" s="44"/>
      <c r="E12" s="47"/>
    </row>
    <row r="13" spans="1:5" s="16" customFormat="1" ht="21" thickBot="1">
      <c r="A13" s="30"/>
      <c r="B13" s="31"/>
      <c r="C13" s="32"/>
      <c r="D13" s="39"/>
      <c r="E13" s="48"/>
    </row>
    <row r="14" spans="1:5" s="36" customFormat="1" ht="20.25">
      <c r="A14" s="22"/>
      <c r="B14" s="34"/>
      <c r="C14" s="28"/>
      <c r="D14" s="29"/>
      <c r="E14" s="35"/>
    </row>
    <row r="15" spans="1:5" s="36" customFormat="1" ht="20.25">
      <c r="A15" s="37"/>
      <c r="B15" s="38" t="s">
        <v>9</v>
      </c>
      <c r="C15" s="24">
        <f>C10</f>
        <v>29701</v>
      </c>
      <c r="D15" s="25">
        <f>D10</f>
        <v>29695.02</v>
      </c>
      <c r="E15" s="35"/>
    </row>
    <row r="16" spans="1:5" s="36" customFormat="1" ht="20.25">
      <c r="A16" s="37"/>
      <c r="B16" s="34"/>
      <c r="C16" s="28"/>
      <c r="D16" s="29"/>
      <c r="E16" s="35"/>
    </row>
    <row r="17" spans="1:5" s="36" customFormat="1" ht="21" thickBot="1">
      <c r="A17" s="39"/>
      <c r="B17" s="31"/>
      <c r="C17" s="40"/>
      <c r="D17" s="41"/>
      <c r="E17" s="31"/>
    </row>
    <row r="18" spans="1:5" ht="20.25">
      <c r="A18" s="1"/>
      <c r="B18" s="1"/>
      <c r="C18" s="1"/>
      <c r="D18" s="1"/>
      <c r="E18" s="1"/>
    </row>
    <row r="19" spans="2:5" ht="20.25">
      <c r="B19" s="1"/>
      <c r="C19" s="1"/>
      <c r="D19" s="1"/>
      <c r="E19" s="42"/>
    </row>
    <row r="20" spans="2:5" ht="20.25">
      <c r="B20" s="1"/>
      <c r="C20" s="1"/>
      <c r="D20" s="1"/>
      <c r="E20" s="42"/>
    </row>
    <row r="21" spans="2:5" ht="20.25">
      <c r="B21" s="1"/>
      <c r="C21" s="1"/>
      <c r="D21" s="1"/>
      <c r="E21" s="42"/>
    </row>
    <row r="22" spans="2:5" ht="20.25">
      <c r="B22" s="1"/>
      <c r="C22" s="1"/>
      <c r="D22" s="1"/>
      <c r="E22" s="42"/>
    </row>
    <row r="24" spans="3:4" ht="12.75">
      <c r="C24" s="43"/>
      <c r="D24" s="43"/>
    </row>
    <row r="25" spans="3:4" ht="12.75">
      <c r="C25" s="43"/>
      <c r="D25" s="43"/>
    </row>
    <row r="26" spans="3:4" ht="12.75">
      <c r="C26" s="43"/>
      <c r="D26" s="43"/>
    </row>
    <row r="27" spans="3:4" ht="12.75">
      <c r="C27" s="43"/>
      <c r="D27" s="43"/>
    </row>
    <row r="28" spans="3:4" ht="12.75">
      <c r="C28" s="43"/>
      <c r="D28" s="43"/>
    </row>
    <row r="29" spans="3:4" ht="12.75">
      <c r="C29" s="43"/>
      <c r="D29" s="43"/>
    </row>
    <row r="30" spans="3:4" ht="12.75">
      <c r="C30" s="43"/>
      <c r="D30" s="43"/>
    </row>
    <row r="31" spans="3:4" ht="12.75">
      <c r="C31" s="43"/>
      <c r="D31" s="43"/>
    </row>
    <row r="32" spans="3:4" ht="12.75">
      <c r="C32" s="43"/>
      <c r="D32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 topLeftCell="D18">
      <selection activeCell="E25" sqref="E25"/>
    </sheetView>
  </sheetViews>
  <sheetFormatPr defaultColWidth="9.140625" defaultRowHeight="12.75"/>
  <cols>
    <col min="2" max="2" width="69.7109375" style="0" customWidth="1"/>
    <col min="3" max="3" width="21.28125" style="0" customWidth="1"/>
    <col min="4" max="4" width="20.8515625" style="0" customWidth="1"/>
    <col min="5" max="5" width="92.421875" style="0" customWidth="1"/>
    <col min="6" max="6" width="17.00390625" style="0" customWidth="1"/>
    <col min="7" max="7" width="13.8515625" style="0" customWidth="1"/>
    <col min="14" max="14" width="18.8515625" style="0" customWidth="1"/>
  </cols>
  <sheetData>
    <row r="1" spans="1:5" ht="18.75" customHeight="1">
      <c r="A1" s="1"/>
      <c r="B1" s="1"/>
      <c r="C1" s="1"/>
      <c r="E1" s="2"/>
    </row>
    <row r="2" spans="1:5" ht="15.75" customHeight="1">
      <c r="A2" s="1"/>
      <c r="B2" s="1"/>
      <c r="C2" s="1"/>
      <c r="E2" s="3"/>
    </row>
    <row r="3" spans="1:6" s="8" customFormat="1" ht="25.5" customHeight="1">
      <c r="A3" s="4"/>
      <c r="B3" s="5" t="s">
        <v>0</v>
      </c>
      <c r="C3" s="6"/>
      <c r="D3" s="1"/>
      <c r="E3" s="1"/>
      <c r="F3" s="7"/>
    </row>
    <row r="4" spans="1:6" s="11" customFormat="1" ht="19.5" customHeight="1">
      <c r="A4" s="5"/>
      <c r="B4" s="5" t="s">
        <v>1</v>
      </c>
      <c r="C4" s="5"/>
      <c r="D4" s="9"/>
      <c r="E4" s="9"/>
      <c r="F4" s="10"/>
    </row>
    <row r="5" spans="1:6" s="11" customFormat="1" ht="19.5" customHeight="1">
      <c r="A5" s="5"/>
      <c r="B5" s="5"/>
      <c r="C5" s="5"/>
      <c r="D5" s="9"/>
      <c r="E5" s="9"/>
      <c r="F5" s="10"/>
    </row>
    <row r="6" spans="1:6" s="11" customFormat="1" ht="19.5" customHeight="1">
      <c r="A6" s="5"/>
      <c r="B6" s="5" t="s">
        <v>29</v>
      </c>
      <c r="C6" s="5"/>
      <c r="D6" s="9"/>
      <c r="E6" s="9"/>
      <c r="F6" s="10"/>
    </row>
    <row r="7" spans="1:6" s="11" customFormat="1" ht="28.5" customHeight="1" thickBot="1">
      <c r="A7" s="5"/>
      <c r="B7" s="5"/>
      <c r="C7" s="5"/>
      <c r="D7" s="5"/>
      <c r="E7" s="9"/>
      <c r="F7" s="10"/>
    </row>
    <row r="8" spans="1:5" s="16" customFormat="1" ht="43.5" customHeight="1" thickBot="1">
      <c r="A8" s="12" t="s">
        <v>2</v>
      </c>
      <c r="B8" s="13" t="s">
        <v>3</v>
      </c>
      <c r="C8" s="14" t="s">
        <v>4</v>
      </c>
      <c r="D8" s="13" t="s">
        <v>5</v>
      </c>
      <c r="E8" s="15" t="s">
        <v>6</v>
      </c>
    </row>
    <row r="9" spans="1:5" s="8" customFormat="1" ht="20.25">
      <c r="A9" s="17"/>
      <c r="B9" s="18"/>
      <c r="C9" s="19"/>
      <c r="D9" s="20"/>
      <c r="E9" s="21"/>
    </row>
    <row r="10" spans="1:5" s="8" customFormat="1" ht="20.25">
      <c r="A10" s="22" t="s">
        <v>10</v>
      </c>
      <c r="B10" s="38" t="s">
        <v>16</v>
      </c>
      <c r="C10" s="49">
        <v>6700</v>
      </c>
      <c r="D10" s="50">
        <v>7022.05</v>
      </c>
      <c r="E10" s="47" t="s">
        <v>31</v>
      </c>
    </row>
    <row r="11" spans="1:5" s="8" customFormat="1" ht="20.25">
      <c r="A11" s="22"/>
      <c r="B11" s="34" t="s">
        <v>30</v>
      </c>
      <c r="C11" s="51"/>
      <c r="D11" s="52"/>
      <c r="E11" s="47" t="s">
        <v>32</v>
      </c>
    </row>
    <row r="12" spans="1:5" s="8" customFormat="1" ht="20.25">
      <c r="A12" s="22"/>
      <c r="B12" s="38"/>
      <c r="C12" s="51"/>
      <c r="D12" s="52"/>
      <c r="E12" s="47" t="s">
        <v>33</v>
      </c>
    </row>
    <row r="13" spans="1:5" s="8" customFormat="1" ht="20.25">
      <c r="A13" s="22"/>
      <c r="B13" s="38"/>
      <c r="C13" s="51"/>
      <c r="D13" s="52"/>
      <c r="E13" s="47" t="s">
        <v>34</v>
      </c>
    </row>
    <row r="14" spans="1:5" s="8" customFormat="1" ht="21" thickBot="1">
      <c r="A14" s="30"/>
      <c r="B14" s="53"/>
      <c r="C14" s="54"/>
      <c r="D14" s="55"/>
      <c r="E14" s="33"/>
    </row>
    <row r="15" spans="1:5" s="8" customFormat="1" ht="20.25">
      <c r="A15" s="17"/>
      <c r="B15" s="56"/>
      <c r="C15" s="19"/>
      <c r="D15" s="20"/>
      <c r="E15" s="21"/>
    </row>
    <row r="16" spans="1:5" s="8" customFormat="1" ht="20.25">
      <c r="A16" s="22" t="s">
        <v>11</v>
      </c>
      <c r="B16" s="38" t="s">
        <v>12</v>
      </c>
      <c r="C16" s="51"/>
      <c r="D16" s="52"/>
      <c r="E16" s="57"/>
    </row>
    <row r="17" spans="1:5" s="8" customFormat="1" ht="21" thickBot="1">
      <c r="A17" s="22"/>
      <c r="B17" s="38"/>
      <c r="C17" s="51"/>
      <c r="D17" s="52"/>
      <c r="E17" s="57"/>
    </row>
    <row r="18" spans="1:5" s="8" customFormat="1" ht="20.25">
      <c r="A18" s="79"/>
      <c r="B18" s="77"/>
      <c r="C18" s="45"/>
      <c r="D18" s="20"/>
      <c r="E18" s="72"/>
    </row>
    <row r="19" spans="1:5" s="16" customFormat="1" ht="19.5" customHeight="1">
      <c r="A19" s="34">
        <v>1</v>
      </c>
      <c r="B19" s="68" t="s">
        <v>7</v>
      </c>
      <c r="C19" s="46">
        <f>1183431</f>
        <v>1183431</v>
      </c>
      <c r="D19" s="25">
        <v>740600.98</v>
      </c>
      <c r="E19" s="73" t="s">
        <v>36</v>
      </c>
    </row>
    <row r="20" spans="1:5" s="16" customFormat="1" ht="19.5" customHeight="1">
      <c r="A20" s="34"/>
      <c r="B20" s="69" t="s">
        <v>8</v>
      </c>
      <c r="C20" s="44"/>
      <c r="D20" s="29"/>
      <c r="E20" s="74" t="s">
        <v>99</v>
      </c>
    </row>
    <row r="21" spans="1:5" s="16" customFormat="1" ht="19.5" customHeight="1">
      <c r="A21" s="34"/>
      <c r="B21" s="67"/>
      <c r="C21" s="37"/>
      <c r="D21" s="58"/>
      <c r="E21" s="74" t="s">
        <v>35</v>
      </c>
    </row>
    <row r="22" spans="1:5" s="16" customFormat="1" ht="19.5" customHeight="1">
      <c r="A22" s="34"/>
      <c r="B22" s="67"/>
      <c r="C22" s="44"/>
      <c r="D22" s="29"/>
      <c r="E22" s="74" t="s">
        <v>98</v>
      </c>
    </row>
    <row r="23" spans="1:5" s="16" customFormat="1" ht="20.25">
      <c r="A23" s="34"/>
      <c r="B23" s="67"/>
      <c r="C23" s="44"/>
      <c r="D23" s="29"/>
      <c r="E23" s="75" t="s">
        <v>13</v>
      </c>
    </row>
    <row r="24" spans="1:5" s="16" customFormat="1" ht="20.25">
      <c r="A24" s="34"/>
      <c r="B24" s="67"/>
      <c r="C24" s="44"/>
      <c r="D24" s="29"/>
      <c r="E24" s="75" t="s">
        <v>37</v>
      </c>
    </row>
    <row r="25" spans="1:5" s="16" customFormat="1" ht="21" thickBot="1">
      <c r="A25" s="80"/>
      <c r="B25" s="32"/>
      <c r="C25" s="176"/>
      <c r="D25" s="41"/>
      <c r="E25" s="177"/>
    </row>
    <row r="26" spans="1:5" s="16" customFormat="1" ht="20.25">
      <c r="A26" s="34"/>
      <c r="B26" s="67"/>
      <c r="C26" s="44"/>
      <c r="D26" s="29"/>
      <c r="E26" s="75"/>
    </row>
    <row r="27" spans="1:5" s="16" customFormat="1" ht="20.25">
      <c r="A27" s="34">
        <v>2</v>
      </c>
      <c r="B27" s="107" t="s">
        <v>19</v>
      </c>
      <c r="C27" s="44">
        <f>5526+674</f>
        <v>6200</v>
      </c>
      <c r="D27" s="25">
        <f>1845+278</f>
        <v>2123</v>
      </c>
      <c r="E27" s="75" t="s">
        <v>41</v>
      </c>
    </row>
    <row r="28" spans="1:5" s="16" customFormat="1" ht="20.25">
      <c r="A28" s="34"/>
      <c r="B28" s="175" t="s">
        <v>38</v>
      </c>
      <c r="C28" s="44"/>
      <c r="D28" s="25"/>
      <c r="E28" s="75" t="s">
        <v>39</v>
      </c>
    </row>
    <row r="29" spans="1:5" s="16" customFormat="1" ht="21" thickBot="1">
      <c r="A29" s="80"/>
      <c r="B29" s="32"/>
      <c r="C29" s="176"/>
      <c r="D29" s="70"/>
      <c r="E29" s="177"/>
    </row>
    <row r="30" spans="1:5" s="16" customFormat="1" ht="20.25">
      <c r="A30" s="34"/>
      <c r="B30" s="67"/>
      <c r="C30" s="44"/>
      <c r="D30" s="25"/>
      <c r="E30" s="75"/>
    </row>
    <row r="31" spans="1:5" s="16" customFormat="1" ht="20.25">
      <c r="A31" s="34">
        <v>3</v>
      </c>
      <c r="B31" s="107" t="s">
        <v>21</v>
      </c>
      <c r="C31" s="44">
        <v>27517</v>
      </c>
      <c r="D31" s="25">
        <v>12949.12</v>
      </c>
      <c r="E31" s="75" t="s">
        <v>42</v>
      </c>
    </row>
    <row r="32" spans="1:5" s="36" customFormat="1" ht="20.25">
      <c r="A32" s="34"/>
      <c r="B32" s="175" t="s">
        <v>40</v>
      </c>
      <c r="C32" s="44"/>
      <c r="D32" s="29"/>
      <c r="E32" s="81" t="s">
        <v>39</v>
      </c>
    </row>
    <row r="33" spans="1:5" s="36" customFormat="1" ht="21" thickBot="1">
      <c r="A33" s="80"/>
      <c r="B33" s="78"/>
      <c r="C33" s="71"/>
      <c r="D33" s="70"/>
      <c r="E33" s="76"/>
    </row>
    <row r="34" spans="1:5" s="36" customFormat="1" ht="20.25">
      <c r="A34" s="22"/>
      <c r="B34" s="34"/>
      <c r="C34" s="28"/>
      <c r="D34" s="44"/>
      <c r="E34" s="63"/>
    </row>
    <row r="35" spans="1:5" s="36" customFormat="1" ht="20.25">
      <c r="A35" s="37"/>
      <c r="B35" s="38" t="s">
        <v>9</v>
      </c>
      <c r="C35" s="24">
        <f>C19+C27+C31</f>
        <v>1217148</v>
      </c>
      <c r="D35" s="25">
        <f>D19+D27+D31</f>
        <v>755673.1</v>
      </c>
      <c r="E35" s="35"/>
    </row>
    <row r="36" spans="1:5" s="36" customFormat="1" ht="21" thickBot="1">
      <c r="A36" s="39"/>
      <c r="B36" s="31"/>
      <c r="C36" s="40"/>
      <c r="D36" s="41"/>
      <c r="E36" s="31"/>
    </row>
    <row r="37" spans="1:5" ht="20.25">
      <c r="A37" s="1"/>
      <c r="B37" s="1"/>
      <c r="C37" s="1"/>
      <c r="D37" s="1"/>
      <c r="E37" s="1"/>
    </row>
    <row r="38" spans="2:5" ht="19.5">
      <c r="B38" s="64"/>
      <c r="C38" s="64"/>
      <c r="D38" s="64"/>
      <c r="E38" s="65"/>
    </row>
    <row r="39" spans="2:5" ht="19.5">
      <c r="B39" s="64"/>
      <c r="C39" s="64"/>
      <c r="D39" s="64"/>
      <c r="E39" s="65"/>
    </row>
    <row r="40" spans="2:5" ht="19.5">
      <c r="B40" s="64"/>
      <c r="C40" s="64"/>
      <c r="D40" s="64"/>
      <c r="E40" s="65"/>
    </row>
    <row r="41" spans="2:5" ht="19.5">
      <c r="B41" s="64"/>
      <c r="C41" s="64"/>
      <c r="D41" s="64"/>
      <c r="E41" s="65"/>
    </row>
    <row r="42" spans="2:5" ht="18.75">
      <c r="B42" s="64"/>
      <c r="C42" s="64"/>
      <c r="D42" s="64"/>
      <c r="E42" s="64"/>
    </row>
    <row r="43" spans="2:5" ht="18.75">
      <c r="B43" s="64"/>
      <c r="C43" s="66"/>
      <c r="D43" s="66"/>
      <c r="E43" s="64"/>
    </row>
    <row r="44" spans="2:5" ht="18.75">
      <c r="B44" s="64"/>
      <c r="C44" s="66"/>
      <c r="D44" s="66"/>
      <c r="E44" s="64"/>
    </row>
    <row r="45" spans="2:5" ht="18.75">
      <c r="B45" s="64"/>
      <c r="C45" s="66"/>
      <c r="D45" s="66"/>
      <c r="E45" s="64"/>
    </row>
    <row r="46" spans="2:5" ht="18.75">
      <c r="B46" s="64"/>
      <c r="C46" s="66"/>
      <c r="D46" s="66"/>
      <c r="E46" s="64"/>
    </row>
    <row r="47" spans="2:5" ht="18.75">
      <c r="B47" s="64"/>
      <c r="C47" s="66"/>
      <c r="D47" s="66"/>
      <c r="E47" s="64"/>
    </row>
    <row r="48" spans="3:4" ht="12.75">
      <c r="C48" s="43"/>
      <c r="D48" s="43"/>
    </row>
    <row r="49" spans="3:4" ht="12.75">
      <c r="C49" s="43"/>
      <c r="D49" s="43"/>
    </row>
    <row r="50" spans="3:4" ht="12.75">
      <c r="C50" s="43"/>
      <c r="D50" s="43"/>
    </row>
    <row r="51" spans="3:4" ht="12.75">
      <c r="C51" s="43"/>
      <c r="D51" s="43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2" max="2" width="69.7109375" style="0" customWidth="1"/>
    <col min="3" max="3" width="21.28125" style="0" customWidth="1"/>
    <col min="4" max="4" width="20.8515625" style="0" customWidth="1"/>
    <col min="5" max="5" width="122.8515625" style="0" customWidth="1"/>
    <col min="6" max="6" width="17.00390625" style="0" customWidth="1"/>
    <col min="7" max="7" width="13.8515625" style="0" customWidth="1"/>
    <col min="14" max="14" width="18.8515625" style="0" customWidth="1"/>
  </cols>
  <sheetData>
    <row r="1" spans="1:6" s="8" customFormat="1" ht="25.5" customHeight="1">
      <c r="A1" s="82"/>
      <c r="B1" s="168" t="s">
        <v>0</v>
      </c>
      <c r="C1" s="7"/>
      <c r="E1" s="83"/>
      <c r="F1" s="7"/>
    </row>
    <row r="2" spans="1:6" s="11" customFormat="1" ht="19.5" customHeight="1">
      <c r="A2" s="10"/>
      <c r="B2" s="168" t="s">
        <v>1</v>
      </c>
      <c r="C2" s="10"/>
      <c r="F2" s="10"/>
    </row>
    <row r="3" spans="1:6" s="11" customFormat="1" ht="19.5" customHeight="1">
      <c r="A3" s="10"/>
      <c r="B3" s="168"/>
      <c r="C3" s="10"/>
      <c r="F3" s="10"/>
    </row>
    <row r="4" spans="1:6" s="11" customFormat="1" ht="19.5" customHeight="1">
      <c r="A4" s="10"/>
      <c r="B4" s="168" t="s">
        <v>103</v>
      </c>
      <c r="C4" s="10"/>
      <c r="F4" s="10"/>
    </row>
    <row r="5" spans="1:6" s="11" customFormat="1" ht="28.5" customHeight="1" thickBot="1">
      <c r="A5" s="10"/>
      <c r="B5" s="168"/>
      <c r="C5" s="10"/>
      <c r="D5" s="10"/>
      <c r="F5" s="10"/>
    </row>
    <row r="6" spans="1:5" s="16" customFormat="1" ht="43.5" customHeight="1" thickBot="1">
      <c r="A6" s="169" t="s">
        <v>2</v>
      </c>
      <c r="B6" s="170" t="s">
        <v>3</v>
      </c>
      <c r="C6" s="171" t="s">
        <v>4</v>
      </c>
      <c r="D6" s="170" t="s">
        <v>5</v>
      </c>
      <c r="E6" s="172" t="s">
        <v>6</v>
      </c>
    </row>
    <row r="7" spans="1:5" s="8" customFormat="1" ht="20.25">
      <c r="A7" s="121"/>
      <c r="B7" s="122"/>
      <c r="C7" s="123"/>
      <c r="D7" s="124"/>
      <c r="E7" s="125"/>
    </row>
    <row r="8" spans="1:5" s="8" customFormat="1" ht="20.25">
      <c r="A8" s="108" t="s">
        <v>10</v>
      </c>
      <c r="B8" s="109" t="s">
        <v>16</v>
      </c>
      <c r="C8" s="110">
        <v>0</v>
      </c>
      <c r="D8" s="111">
        <v>6924.59</v>
      </c>
      <c r="E8" s="178" t="s">
        <v>44</v>
      </c>
    </row>
    <row r="9" spans="1:5" s="8" customFormat="1" ht="20.25">
      <c r="A9" s="108"/>
      <c r="B9" s="112" t="s">
        <v>43</v>
      </c>
      <c r="C9" s="113"/>
      <c r="D9" s="114"/>
      <c r="E9" s="178" t="s">
        <v>34</v>
      </c>
    </row>
    <row r="10" spans="1:5" s="8" customFormat="1" ht="20.25">
      <c r="A10" s="108"/>
      <c r="B10" s="112"/>
      <c r="C10" s="113"/>
      <c r="D10" s="114"/>
      <c r="E10" s="178" t="s">
        <v>45</v>
      </c>
    </row>
    <row r="11" spans="1:5" s="8" customFormat="1" ht="21" thickBot="1">
      <c r="A11" s="115"/>
      <c r="B11" s="116"/>
      <c r="C11" s="117"/>
      <c r="D11" s="118"/>
      <c r="E11" s="179"/>
    </row>
    <row r="12" spans="1:5" s="8" customFormat="1" ht="20.25">
      <c r="A12" s="108"/>
      <c r="B12" s="109"/>
      <c r="C12" s="113"/>
      <c r="D12" s="114"/>
      <c r="E12" s="93"/>
    </row>
    <row r="13" spans="1:5" s="8" customFormat="1" ht="20.25">
      <c r="A13" s="108" t="s">
        <v>11</v>
      </c>
      <c r="B13" s="109" t="s">
        <v>12</v>
      </c>
      <c r="C13" s="113"/>
      <c r="D13" s="114"/>
      <c r="E13" s="93"/>
    </row>
    <row r="14" spans="1:5" s="8" customFormat="1" ht="21" thickBot="1">
      <c r="A14" s="108"/>
      <c r="B14" s="120"/>
      <c r="C14" s="113"/>
      <c r="D14" s="114"/>
      <c r="E14" s="93"/>
    </row>
    <row r="15" spans="1:5" s="8" customFormat="1" ht="20.25">
      <c r="A15" s="121"/>
      <c r="B15" s="122"/>
      <c r="C15" s="123"/>
      <c r="D15" s="124"/>
      <c r="E15" s="180"/>
    </row>
    <row r="16" spans="1:5" s="16" customFormat="1" ht="19.5" customHeight="1">
      <c r="A16" s="108">
        <v>1</v>
      </c>
      <c r="B16" s="126" t="s">
        <v>19</v>
      </c>
      <c r="C16" s="127">
        <f>1020+228000+18100+41800+5850</f>
        <v>294770</v>
      </c>
      <c r="D16" s="128">
        <f>150+109066.26+17158.1+22438.29+3065.05</f>
        <v>151877.69999999998</v>
      </c>
      <c r="E16" s="129" t="s">
        <v>83</v>
      </c>
    </row>
    <row r="17" spans="1:5" s="16" customFormat="1" ht="20.25">
      <c r="A17" s="108"/>
      <c r="B17" s="130" t="s">
        <v>20</v>
      </c>
      <c r="C17" s="131"/>
      <c r="D17" s="132"/>
      <c r="E17" s="129" t="s">
        <v>82</v>
      </c>
    </row>
    <row r="18" spans="1:5" s="16" customFormat="1" ht="20.25">
      <c r="A18" s="108"/>
      <c r="B18" s="120"/>
      <c r="C18" s="133"/>
      <c r="D18" s="120"/>
      <c r="E18" s="178" t="s">
        <v>84</v>
      </c>
    </row>
    <row r="19" spans="1:5" s="16" customFormat="1" ht="20.25">
      <c r="A19" s="108"/>
      <c r="B19" s="120"/>
      <c r="C19" s="131"/>
      <c r="D19" s="132"/>
      <c r="E19" s="178" t="s">
        <v>48</v>
      </c>
    </row>
    <row r="20" spans="1:5" s="16" customFormat="1" ht="20.25">
      <c r="A20" s="108"/>
      <c r="B20" s="120"/>
      <c r="C20" s="131"/>
      <c r="D20" s="132"/>
      <c r="E20" s="178" t="s">
        <v>46</v>
      </c>
    </row>
    <row r="21" spans="1:5" s="16" customFormat="1" ht="20.25">
      <c r="A21" s="108"/>
      <c r="B21" s="120"/>
      <c r="C21" s="131"/>
      <c r="D21" s="132"/>
      <c r="E21" s="178" t="s">
        <v>47</v>
      </c>
    </row>
    <row r="22" spans="1:5" s="16" customFormat="1" ht="20.25">
      <c r="A22" s="108"/>
      <c r="B22" s="120"/>
      <c r="C22" s="131"/>
      <c r="D22" s="132"/>
      <c r="E22" s="178" t="s">
        <v>50</v>
      </c>
    </row>
    <row r="23" spans="1:5" s="16" customFormat="1" ht="21" thickBot="1">
      <c r="A23" s="108"/>
      <c r="B23" s="120"/>
      <c r="C23" s="131"/>
      <c r="D23" s="132"/>
      <c r="E23" s="178"/>
    </row>
    <row r="24" spans="1:5" s="16" customFormat="1" ht="20.25">
      <c r="A24" s="121"/>
      <c r="B24" s="122"/>
      <c r="C24" s="165"/>
      <c r="D24" s="158"/>
      <c r="E24" s="159"/>
    </row>
    <row r="25" spans="1:5" s="16" customFormat="1" ht="20.25">
      <c r="A25" s="108">
        <v>2</v>
      </c>
      <c r="B25" s="109" t="s">
        <v>14</v>
      </c>
      <c r="C25" s="127">
        <v>11610</v>
      </c>
      <c r="D25" s="128">
        <v>7350.83</v>
      </c>
      <c r="E25" s="96" t="s">
        <v>59</v>
      </c>
    </row>
    <row r="26" spans="1:5" s="16" customFormat="1" ht="20.25">
      <c r="A26" s="108"/>
      <c r="B26" s="112" t="s">
        <v>15</v>
      </c>
      <c r="C26" s="131"/>
      <c r="D26" s="132"/>
      <c r="E26" s="96" t="s">
        <v>56</v>
      </c>
    </row>
    <row r="27" spans="1:5" s="16" customFormat="1" ht="20.25">
      <c r="A27" s="108"/>
      <c r="B27" s="120"/>
      <c r="C27" s="131"/>
      <c r="D27" s="132"/>
      <c r="E27" s="155" t="s">
        <v>52</v>
      </c>
    </row>
    <row r="28" spans="1:5" s="16" customFormat="1" ht="20.25">
      <c r="A28" s="108"/>
      <c r="B28" s="120"/>
      <c r="C28" s="131"/>
      <c r="D28" s="132"/>
      <c r="E28" s="155" t="s">
        <v>58</v>
      </c>
    </row>
    <row r="29" spans="1:5" s="16" customFormat="1" ht="20.25">
      <c r="A29" s="108"/>
      <c r="B29" s="109"/>
      <c r="C29" s="131"/>
      <c r="D29" s="132"/>
      <c r="E29" s="155" t="s">
        <v>53</v>
      </c>
    </row>
    <row r="30" spans="1:5" s="16" customFormat="1" ht="20.25">
      <c r="A30" s="108"/>
      <c r="B30" s="112"/>
      <c r="C30" s="131"/>
      <c r="D30" s="132"/>
      <c r="E30" s="155" t="s">
        <v>57</v>
      </c>
    </row>
    <row r="31" spans="1:5" s="16" customFormat="1" ht="20.25">
      <c r="A31" s="108"/>
      <c r="B31" s="112"/>
      <c r="C31" s="131"/>
      <c r="D31" s="132"/>
      <c r="E31" s="155" t="s">
        <v>54</v>
      </c>
    </row>
    <row r="32" spans="1:5" s="16" customFormat="1" ht="20.25">
      <c r="A32" s="108"/>
      <c r="B32" s="112"/>
      <c r="C32" s="131"/>
      <c r="D32" s="132"/>
      <c r="E32" s="155" t="s">
        <v>60</v>
      </c>
    </row>
    <row r="33" spans="1:5" s="16" customFormat="1" ht="20.25">
      <c r="A33" s="108"/>
      <c r="B33" s="112"/>
      <c r="C33" s="131"/>
      <c r="D33" s="132"/>
      <c r="E33" s="155" t="s">
        <v>55</v>
      </c>
    </row>
    <row r="34" spans="1:5" s="16" customFormat="1" ht="20.25">
      <c r="A34" s="108"/>
      <c r="B34" s="112"/>
      <c r="C34" s="131"/>
      <c r="D34" s="132"/>
      <c r="E34" s="155" t="s">
        <v>51</v>
      </c>
    </row>
    <row r="35" spans="1:5" s="16" customFormat="1" ht="21" thickBot="1">
      <c r="A35" s="108"/>
      <c r="B35" s="120"/>
      <c r="C35" s="131"/>
      <c r="D35" s="163"/>
      <c r="E35" s="93"/>
    </row>
    <row r="36" spans="1:5" s="16" customFormat="1" ht="20.25">
      <c r="A36" s="174"/>
      <c r="B36" s="122"/>
      <c r="C36" s="158"/>
      <c r="D36" s="158"/>
      <c r="E36" s="159"/>
    </row>
    <row r="37" spans="1:5" s="16" customFormat="1" ht="20.25">
      <c r="A37" s="112">
        <v>3</v>
      </c>
      <c r="B37" s="109" t="s">
        <v>17</v>
      </c>
      <c r="C37" s="128">
        <v>3330</v>
      </c>
      <c r="D37" s="128">
        <v>2224.69</v>
      </c>
      <c r="E37" s="57" t="s">
        <v>61</v>
      </c>
    </row>
    <row r="38" spans="1:5" s="16" customFormat="1" ht="20.25">
      <c r="A38" s="112"/>
      <c r="B38" s="112" t="s">
        <v>18</v>
      </c>
      <c r="C38" s="132"/>
      <c r="D38" s="132"/>
      <c r="E38" s="93" t="s">
        <v>63</v>
      </c>
    </row>
    <row r="39" spans="1:5" s="16" customFormat="1" ht="20.25">
      <c r="A39" s="112"/>
      <c r="B39" s="112"/>
      <c r="C39" s="132"/>
      <c r="D39" s="132"/>
      <c r="E39" s="93" t="s">
        <v>62</v>
      </c>
    </row>
    <row r="40" spans="1:5" s="16" customFormat="1" ht="21" thickBot="1">
      <c r="A40" s="108"/>
      <c r="B40" s="120"/>
      <c r="C40" s="131"/>
      <c r="D40" s="132"/>
      <c r="E40" s="119"/>
    </row>
    <row r="41" spans="1:5" s="16" customFormat="1" ht="20.25">
      <c r="A41" s="121"/>
      <c r="B41" s="134"/>
      <c r="C41" s="135"/>
      <c r="D41" s="136"/>
      <c r="E41" s="137"/>
    </row>
    <row r="42" spans="1:5" s="16" customFormat="1" ht="20.25">
      <c r="A42" s="108">
        <v>4</v>
      </c>
      <c r="B42" s="138" t="s">
        <v>21</v>
      </c>
      <c r="C42" s="139">
        <f>5900+66300+2700+1000+5870</f>
        <v>81770</v>
      </c>
      <c r="D42" s="128">
        <f>2624.59+42833.18+1873.99+296.2+4695.84</f>
        <v>52323.8</v>
      </c>
      <c r="E42" s="97" t="s">
        <v>64</v>
      </c>
    </row>
    <row r="43" spans="1:5" ht="20.25">
      <c r="A43" s="108"/>
      <c r="B43" s="140" t="s">
        <v>22</v>
      </c>
      <c r="C43" s="141"/>
      <c r="D43" s="142"/>
      <c r="E43" s="93" t="s">
        <v>65</v>
      </c>
    </row>
    <row r="44" spans="1:5" ht="20.25">
      <c r="A44" s="108"/>
      <c r="B44" s="143"/>
      <c r="C44" s="141"/>
      <c r="D44" s="142"/>
      <c r="E44" s="93" t="s">
        <v>66</v>
      </c>
    </row>
    <row r="45" spans="1:5" ht="20.25">
      <c r="A45" s="108"/>
      <c r="B45" s="143"/>
      <c r="C45" s="141"/>
      <c r="D45" s="142"/>
      <c r="E45" s="97" t="s">
        <v>78</v>
      </c>
    </row>
    <row r="46" spans="1:5" ht="20.25">
      <c r="A46" s="108"/>
      <c r="B46" s="145"/>
      <c r="C46" s="146"/>
      <c r="D46" s="147"/>
      <c r="E46" s="148" t="s">
        <v>67</v>
      </c>
    </row>
    <row r="47" spans="1:5" ht="20.25">
      <c r="A47" s="108"/>
      <c r="B47" s="149"/>
      <c r="C47" s="150"/>
      <c r="D47" s="132"/>
      <c r="E47" s="93" t="s">
        <v>68</v>
      </c>
    </row>
    <row r="48" spans="1:5" ht="20.25">
      <c r="A48" s="108"/>
      <c r="B48" s="149"/>
      <c r="C48" s="150"/>
      <c r="D48" s="132"/>
      <c r="E48" s="93" t="s">
        <v>69</v>
      </c>
    </row>
    <row r="49" spans="1:7" s="16" customFormat="1" ht="20.25">
      <c r="A49" s="108"/>
      <c r="B49" s="143"/>
      <c r="C49" s="151"/>
      <c r="D49" s="152"/>
      <c r="E49" s="93" t="s">
        <v>70</v>
      </c>
      <c r="G49" s="92"/>
    </row>
    <row r="50" spans="1:7" s="16" customFormat="1" ht="20.25">
      <c r="A50" s="108"/>
      <c r="B50" s="143"/>
      <c r="C50" s="153"/>
      <c r="D50" s="154"/>
      <c r="E50" s="144" t="s">
        <v>71</v>
      </c>
      <c r="G50" s="92"/>
    </row>
    <row r="51" spans="1:5" ht="20.25">
      <c r="A51" s="108"/>
      <c r="B51" s="143"/>
      <c r="C51" s="153"/>
      <c r="D51" s="152"/>
      <c r="E51" s="93" t="s">
        <v>72</v>
      </c>
    </row>
    <row r="52" spans="1:5" ht="20.25">
      <c r="A52" s="108"/>
      <c r="B52" s="143"/>
      <c r="C52" s="153"/>
      <c r="D52" s="152"/>
      <c r="E52" s="144" t="s">
        <v>25</v>
      </c>
    </row>
    <row r="53" spans="1:5" ht="20.25">
      <c r="A53" s="108"/>
      <c r="B53" s="143"/>
      <c r="C53" s="153"/>
      <c r="D53" s="152"/>
      <c r="E53" s="98" t="s">
        <v>79</v>
      </c>
    </row>
    <row r="54" spans="1:5" ht="20.25">
      <c r="A54" s="108"/>
      <c r="B54" s="143"/>
      <c r="C54" s="153"/>
      <c r="D54" s="152"/>
      <c r="E54" s="155" t="s">
        <v>80</v>
      </c>
    </row>
    <row r="55" spans="1:5" ht="20.25">
      <c r="A55" s="108"/>
      <c r="B55" s="143"/>
      <c r="C55" s="153"/>
      <c r="D55" s="152"/>
      <c r="E55" s="144" t="s">
        <v>73</v>
      </c>
    </row>
    <row r="56" spans="1:5" ht="20.25">
      <c r="A56" s="108"/>
      <c r="B56" s="138"/>
      <c r="C56" s="139"/>
      <c r="D56" s="128"/>
      <c r="E56" s="155" t="s">
        <v>81</v>
      </c>
    </row>
    <row r="57" spans="1:5" ht="20.25">
      <c r="A57" s="108"/>
      <c r="B57" s="140"/>
      <c r="C57" s="153"/>
      <c r="D57" s="152"/>
      <c r="E57" s="144" t="s">
        <v>74</v>
      </c>
    </row>
    <row r="58" spans="1:6" ht="20.25">
      <c r="A58" s="108"/>
      <c r="B58" s="156"/>
      <c r="C58" s="153"/>
      <c r="D58" s="152"/>
      <c r="E58" s="93" t="s">
        <v>75</v>
      </c>
      <c r="F58" s="43"/>
    </row>
    <row r="59" spans="1:5" ht="20.25">
      <c r="A59" s="108"/>
      <c r="B59" s="157"/>
      <c r="C59" s="153"/>
      <c r="D59" s="152"/>
      <c r="E59" s="93" t="s">
        <v>76</v>
      </c>
    </row>
    <row r="60" spans="1:5" ht="20.25">
      <c r="A60" s="108"/>
      <c r="B60" s="157"/>
      <c r="C60" s="153"/>
      <c r="D60" s="142"/>
      <c r="E60" s="98" t="s">
        <v>77</v>
      </c>
    </row>
    <row r="61" spans="1:5" s="36" customFormat="1" ht="21" thickBot="1">
      <c r="A61" s="115"/>
      <c r="B61" s="160"/>
      <c r="C61" s="166"/>
      <c r="D61" s="162"/>
      <c r="E61" s="164"/>
    </row>
    <row r="62" spans="1:5" s="36" customFormat="1" ht="20.25">
      <c r="A62" s="108"/>
      <c r="B62" s="112"/>
      <c r="C62" s="131"/>
      <c r="D62" s="132"/>
      <c r="E62" s="159"/>
    </row>
    <row r="63" spans="1:5" s="36" customFormat="1" ht="20.25">
      <c r="A63" s="149"/>
      <c r="B63" s="109" t="s">
        <v>9</v>
      </c>
      <c r="C63" s="127">
        <f>C25+C37+C42+C16</f>
        <v>391480</v>
      </c>
      <c r="D63" s="128">
        <f>D25+D37+D42+D16+D56</f>
        <v>213777.02</v>
      </c>
      <c r="E63" s="155"/>
    </row>
    <row r="64" spans="1:5" s="36" customFormat="1" ht="21" thickBot="1">
      <c r="A64" s="167"/>
      <c r="B64" s="161"/>
      <c r="C64" s="166"/>
      <c r="D64" s="163"/>
      <c r="E64" s="161"/>
    </row>
    <row r="65" spans="1:5" s="36" customFormat="1" ht="15.75">
      <c r="A65"/>
      <c r="B65"/>
      <c r="C65"/>
      <c r="D65"/>
      <c r="E65"/>
    </row>
    <row r="66" spans="1:5" s="36" customFormat="1" ht="15.75">
      <c r="A66"/>
      <c r="B66"/>
      <c r="C66"/>
      <c r="D66"/>
      <c r="E66" s="42"/>
    </row>
    <row r="67" ht="14.25">
      <c r="E67" s="42"/>
    </row>
    <row r="68" ht="14.25">
      <c r="E68" s="42"/>
    </row>
    <row r="69" ht="14.25">
      <c r="E69" s="42"/>
    </row>
    <row r="71" spans="3:4" ht="12.75">
      <c r="C71" s="43"/>
      <c r="D71" s="43"/>
    </row>
    <row r="72" spans="3:4" ht="12.75">
      <c r="C72" s="43"/>
      <c r="D72" s="43"/>
    </row>
    <row r="73" spans="3:4" ht="12.75">
      <c r="C73" s="43"/>
      <c r="D73" s="43"/>
    </row>
    <row r="74" spans="3:4" ht="12.75">
      <c r="C74" s="43"/>
      <c r="D74" s="43"/>
    </row>
    <row r="75" spans="3:4" ht="12.75">
      <c r="C75" s="43"/>
      <c r="D75" s="43"/>
    </row>
    <row r="76" spans="3:4" ht="12.75">
      <c r="C76" s="43"/>
      <c r="D76" s="43"/>
    </row>
    <row r="77" spans="3:4" ht="12.75">
      <c r="C77" s="43"/>
      <c r="D77" s="43"/>
    </row>
    <row r="78" spans="3:4" ht="12.75">
      <c r="C78" s="43"/>
      <c r="D78" s="43"/>
    </row>
    <row r="79" spans="3:4" ht="12.75">
      <c r="C79" s="43"/>
      <c r="D79" s="43"/>
    </row>
  </sheetData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2" max="2" width="69.7109375" style="0" customWidth="1"/>
    <col min="3" max="3" width="21.28125" style="0" customWidth="1"/>
    <col min="4" max="4" width="20.8515625" style="0" customWidth="1"/>
    <col min="5" max="5" width="73.57421875" style="0" customWidth="1"/>
    <col min="6" max="6" width="17.00390625" style="0" customWidth="1"/>
    <col min="7" max="7" width="13.8515625" style="0" customWidth="1"/>
    <col min="14" max="14" width="18.8515625" style="0" customWidth="1"/>
  </cols>
  <sheetData>
    <row r="1" spans="1:5" ht="18.75" customHeight="1">
      <c r="A1" s="1"/>
      <c r="B1" s="1"/>
      <c r="C1" s="1"/>
      <c r="E1" s="2"/>
    </row>
    <row r="2" spans="1:5" ht="15.75" customHeight="1">
      <c r="A2" s="1"/>
      <c r="B2" s="1"/>
      <c r="C2" s="1"/>
      <c r="D2" s="173"/>
      <c r="E2" s="3"/>
    </row>
    <row r="3" spans="1:6" s="8" customFormat="1" ht="25.5" customHeight="1">
      <c r="A3" s="4"/>
      <c r="B3" s="5" t="s">
        <v>0</v>
      </c>
      <c r="C3" s="6"/>
      <c r="D3" s="1"/>
      <c r="E3" s="1"/>
      <c r="F3" s="7"/>
    </row>
    <row r="4" spans="1:6" s="11" customFormat="1" ht="19.5" customHeight="1">
      <c r="A4" s="5"/>
      <c r="B4" s="5" t="s">
        <v>1</v>
      </c>
      <c r="C4" s="5"/>
      <c r="D4" s="9"/>
      <c r="E4" s="9"/>
      <c r="F4" s="10"/>
    </row>
    <row r="5" spans="1:6" s="11" customFormat="1" ht="19.5" customHeight="1">
      <c r="A5" s="5"/>
      <c r="B5" s="5"/>
      <c r="C5" s="5"/>
      <c r="D5" s="9"/>
      <c r="E5" s="9"/>
      <c r="F5" s="10"/>
    </row>
    <row r="6" spans="1:6" s="11" customFormat="1" ht="19.5" customHeight="1">
      <c r="A6" s="5"/>
      <c r="B6" s="5" t="s">
        <v>102</v>
      </c>
      <c r="C6" s="5"/>
      <c r="D6" s="9"/>
      <c r="E6" s="9"/>
      <c r="F6" s="10"/>
    </row>
    <row r="7" spans="1:6" s="11" customFormat="1" ht="28.5" customHeight="1" thickBot="1">
      <c r="A7" s="5"/>
      <c r="B7" s="5"/>
      <c r="C7" s="5"/>
      <c r="D7" s="5"/>
      <c r="E7" s="9"/>
      <c r="F7" s="10"/>
    </row>
    <row r="8" spans="1:5" s="16" customFormat="1" ht="43.5" customHeight="1" thickBot="1">
      <c r="A8" s="12" t="s">
        <v>2</v>
      </c>
      <c r="B8" s="13" t="s">
        <v>3</v>
      </c>
      <c r="C8" s="14" t="s">
        <v>4</v>
      </c>
      <c r="D8" s="13" t="s">
        <v>5</v>
      </c>
      <c r="E8" s="15" t="s">
        <v>6</v>
      </c>
    </row>
    <row r="9" spans="1:5" s="8" customFormat="1" ht="20.25">
      <c r="A9" s="17"/>
      <c r="B9" s="18"/>
      <c r="C9" s="19"/>
      <c r="D9" s="20"/>
      <c r="E9" s="21"/>
    </row>
    <row r="10" spans="1:5" s="16" customFormat="1" ht="19.5" customHeight="1">
      <c r="A10" s="22">
        <v>1</v>
      </c>
      <c r="B10" s="23" t="s">
        <v>19</v>
      </c>
      <c r="C10" s="28">
        <f>29100+2500+5600+800</f>
        <v>38000</v>
      </c>
      <c r="D10" s="25">
        <f>14660.13+2437.41+3032.2+419</f>
        <v>20548.74</v>
      </c>
      <c r="E10" s="26" t="s">
        <v>85</v>
      </c>
    </row>
    <row r="11" spans="1:5" s="16" customFormat="1" ht="20.25">
      <c r="A11" s="22"/>
      <c r="B11" s="27" t="s">
        <v>23</v>
      </c>
      <c r="C11" s="28"/>
      <c r="D11" s="29"/>
      <c r="E11" s="26"/>
    </row>
    <row r="12" spans="1:5" s="16" customFormat="1" ht="20.25">
      <c r="A12" s="59"/>
      <c r="B12" s="58"/>
      <c r="C12" s="60"/>
      <c r="D12" s="58"/>
      <c r="E12" s="57" t="s">
        <v>86</v>
      </c>
    </row>
    <row r="13" spans="1:5" s="16" customFormat="1" ht="20.25">
      <c r="A13" s="22"/>
      <c r="B13" s="58"/>
      <c r="C13" s="28"/>
      <c r="D13" s="29"/>
      <c r="E13" s="57" t="s">
        <v>87</v>
      </c>
    </row>
    <row r="14" spans="1:5" s="16" customFormat="1" ht="20.25">
      <c r="A14" s="22"/>
      <c r="B14" s="58"/>
      <c r="C14" s="28"/>
      <c r="D14" s="29"/>
      <c r="E14" s="57" t="s">
        <v>88</v>
      </c>
    </row>
    <row r="15" spans="1:5" s="16" customFormat="1" ht="20.25">
      <c r="A15" s="22"/>
      <c r="B15" s="58"/>
      <c r="C15" s="28"/>
      <c r="D15" s="29"/>
      <c r="E15" s="57" t="s">
        <v>89</v>
      </c>
    </row>
    <row r="16" spans="1:5" s="16" customFormat="1" ht="21" thickBot="1">
      <c r="A16" s="22"/>
      <c r="B16" s="58"/>
      <c r="C16" s="28"/>
      <c r="D16" s="29"/>
      <c r="E16" s="57"/>
    </row>
    <row r="17" spans="1:5" ht="20.25">
      <c r="A17" s="79"/>
      <c r="B17" s="85"/>
      <c r="C17" s="86"/>
      <c r="D17" s="86"/>
      <c r="E17" s="21"/>
    </row>
    <row r="18" spans="1:5" ht="20.25">
      <c r="A18" s="34">
        <v>2</v>
      </c>
      <c r="B18" s="23" t="s">
        <v>21</v>
      </c>
      <c r="C18" s="25">
        <v>690</v>
      </c>
      <c r="D18" s="25">
        <v>521.76</v>
      </c>
      <c r="E18" s="57" t="s">
        <v>77</v>
      </c>
    </row>
    <row r="19" spans="1:5" ht="21" thickBot="1">
      <c r="A19" s="80"/>
      <c r="B19" s="88"/>
      <c r="C19" s="89"/>
      <c r="D19" s="89"/>
      <c r="E19" s="33"/>
    </row>
    <row r="20" spans="1:5" s="36" customFormat="1" ht="20.25">
      <c r="A20" s="22"/>
      <c r="B20" s="34"/>
      <c r="C20" s="28"/>
      <c r="D20" s="29"/>
      <c r="E20" s="35"/>
    </row>
    <row r="21" spans="1:5" s="36" customFormat="1" ht="20.25">
      <c r="A21" s="37"/>
      <c r="B21" s="38" t="s">
        <v>9</v>
      </c>
      <c r="C21" s="24">
        <f>C18+C10</f>
        <v>38690</v>
      </c>
      <c r="D21" s="25">
        <f>D18+D10</f>
        <v>21070.5</v>
      </c>
      <c r="E21" s="35"/>
    </row>
    <row r="22" spans="1:5" s="36" customFormat="1" ht="21" thickBot="1">
      <c r="A22" s="39"/>
      <c r="B22" s="31"/>
      <c r="C22" s="40"/>
      <c r="D22" s="41"/>
      <c r="E22" s="31"/>
    </row>
    <row r="23" spans="1:5" ht="20.25">
      <c r="A23" s="173"/>
      <c r="B23" s="173"/>
      <c r="C23" s="173"/>
      <c r="D23" s="173"/>
      <c r="E23" s="173"/>
    </row>
    <row r="24" ht="14.25">
      <c r="E24" s="42"/>
    </row>
    <row r="25" spans="2:5" ht="20.25">
      <c r="B25" s="1"/>
      <c r="C25" s="1"/>
      <c r="D25" s="1"/>
      <c r="E25" s="90"/>
    </row>
    <row r="26" spans="2:5" ht="20.25">
      <c r="B26" s="1"/>
      <c r="C26" s="1"/>
      <c r="D26" s="1"/>
      <c r="E26" s="90"/>
    </row>
    <row r="27" spans="2:5" ht="20.25">
      <c r="B27" s="1"/>
      <c r="C27" s="1"/>
      <c r="D27" s="1"/>
      <c r="E27" s="90"/>
    </row>
    <row r="28" spans="2:5" ht="20.25">
      <c r="B28" s="1"/>
      <c r="C28" s="1"/>
      <c r="D28" s="1"/>
      <c r="E28" s="1"/>
    </row>
    <row r="29" spans="2:5" ht="20.25">
      <c r="B29" s="1"/>
      <c r="C29" s="91"/>
      <c r="D29" s="91"/>
      <c r="E29" s="1"/>
    </row>
    <row r="30" spans="2:5" ht="20.25">
      <c r="B30" s="1"/>
      <c r="C30" s="91"/>
      <c r="D30" s="91"/>
      <c r="E30" s="1"/>
    </row>
    <row r="31" spans="2:5" ht="20.25">
      <c r="B31" s="1"/>
      <c r="C31" s="91"/>
      <c r="D31" s="91"/>
      <c r="E31" s="1"/>
    </row>
    <row r="32" spans="3:4" ht="12.75">
      <c r="C32" s="43"/>
      <c r="D32" s="43"/>
    </row>
    <row r="33" spans="3:4" ht="12.75">
      <c r="C33" s="43"/>
      <c r="D33" s="43"/>
    </row>
    <row r="34" spans="3:4" ht="12.75">
      <c r="C34" s="43"/>
      <c r="D34" s="43"/>
    </row>
    <row r="35" spans="3:4" ht="12.75">
      <c r="C35" s="43"/>
      <c r="D35" s="43"/>
    </row>
    <row r="36" spans="3:4" ht="12.75">
      <c r="C36" s="43"/>
      <c r="D36" s="43"/>
    </row>
    <row r="37" spans="3:4" ht="12.75">
      <c r="C37" s="43"/>
      <c r="D37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workbookViewId="0" topLeftCell="A1">
      <selection activeCell="E37" sqref="E37"/>
    </sheetView>
  </sheetViews>
  <sheetFormatPr defaultColWidth="9.140625" defaultRowHeight="12.75"/>
  <cols>
    <col min="2" max="2" width="69.7109375" style="0" customWidth="1"/>
    <col min="3" max="3" width="21.28125" style="0" customWidth="1"/>
    <col min="4" max="4" width="20.8515625" style="0" customWidth="1"/>
    <col min="5" max="5" width="113.28125" style="0" customWidth="1"/>
    <col min="6" max="6" width="17.00390625" style="0" customWidth="1"/>
    <col min="7" max="7" width="13.8515625" style="0" customWidth="1"/>
    <col min="14" max="14" width="18.8515625" style="0" customWidth="1"/>
  </cols>
  <sheetData>
    <row r="1" spans="1:5" ht="18.75" customHeight="1">
      <c r="A1" s="1"/>
      <c r="B1" s="1"/>
      <c r="C1" s="1"/>
      <c r="E1" s="2"/>
    </row>
    <row r="2" spans="1:5" ht="15.75" customHeight="1">
      <c r="A2" s="1"/>
      <c r="B2" s="1"/>
      <c r="C2" s="1"/>
      <c r="E2" s="3"/>
    </row>
    <row r="3" spans="1:6" s="8" customFormat="1" ht="25.5" customHeight="1">
      <c r="A3" s="4"/>
      <c r="B3" s="5" t="s">
        <v>0</v>
      </c>
      <c r="C3" s="6"/>
      <c r="D3" s="1"/>
      <c r="E3" s="1"/>
      <c r="F3" s="7"/>
    </row>
    <row r="4" spans="1:6" s="11" customFormat="1" ht="19.5" customHeight="1">
      <c r="A4" s="5"/>
      <c r="B4" s="5" t="s">
        <v>1</v>
      </c>
      <c r="C4" s="5"/>
      <c r="D4" s="9"/>
      <c r="E4" s="9"/>
      <c r="F4" s="10"/>
    </row>
    <row r="5" spans="1:6" s="11" customFormat="1" ht="19.5" customHeight="1">
      <c r="A5" s="5"/>
      <c r="B5" s="5"/>
      <c r="C5" s="5"/>
      <c r="D5" s="9"/>
      <c r="E5" s="9"/>
      <c r="F5" s="10"/>
    </row>
    <row r="6" spans="1:6" s="11" customFormat="1" ht="19.5" customHeight="1">
      <c r="A6" s="5"/>
      <c r="B6" s="5" t="s">
        <v>100</v>
      </c>
      <c r="C6" s="5"/>
      <c r="D6" s="9"/>
      <c r="E6" s="9"/>
      <c r="F6" s="10"/>
    </row>
    <row r="7" spans="1:6" s="11" customFormat="1" ht="28.5" customHeight="1" thickBot="1">
      <c r="A7" s="5"/>
      <c r="B7" s="5"/>
      <c r="C7" s="5"/>
      <c r="D7" s="5"/>
      <c r="E7" s="9"/>
      <c r="F7" s="10"/>
    </row>
    <row r="8" spans="1:5" s="16" customFormat="1" ht="43.5" customHeight="1" thickBot="1">
      <c r="A8" s="12" t="s">
        <v>2</v>
      </c>
      <c r="B8" s="13" t="s">
        <v>3</v>
      </c>
      <c r="C8" s="14" t="s">
        <v>4</v>
      </c>
      <c r="D8" s="13" t="s">
        <v>5</v>
      </c>
      <c r="E8" s="15" t="s">
        <v>6</v>
      </c>
    </row>
    <row r="9" spans="1:5" s="8" customFormat="1" ht="20.25">
      <c r="A9" s="17"/>
      <c r="B9" s="18"/>
      <c r="C9" s="19"/>
      <c r="D9" s="20"/>
      <c r="E9" s="21"/>
    </row>
    <row r="10" spans="1:5" s="16" customFormat="1" ht="19.5" customHeight="1">
      <c r="A10" s="22">
        <v>1</v>
      </c>
      <c r="B10" s="23" t="s">
        <v>19</v>
      </c>
      <c r="C10" s="24">
        <f>16800+1430+7500+1050</f>
        <v>26780</v>
      </c>
      <c r="D10" s="25">
        <f>8406.85+1386.69+3681.94+508.78</f>
        <v>13984.260000000002</v>
      </c>
      <c r="E10" s="26" t="s">
        <v>24</v>
      </c>
    </row>
    <row r="11" spans="1:5" s="16" customFormat="1" ht="20.25">
      <c r="A11" s="22"/>
      <c r="B11" s="27" t="s">
        <v>23</v>
      </c>
      <c r="C11" s="28"/>
      <c r="D11" s="29"/>
      <c r="E11" s="26"/>
    </row>
    <row r="12" spans="1:5" s="16" customFormat="1" ht="20.25">
      <c r="A12" s="59"/>
      <c r="B12" s="58"/>
      <c r="C12" s="60"/>
      <c r="D12" s="58"/>
      <c r="E12" s="57" t="s">
        <v>49</v>
      </c>
    </row>
    <row r="13" spans="1:5" s="16" customFormat="1" ht="20.25">
      <c r="A13" s="22"/>
      <c r="B13" s="58"/>
      <c r="C13" s="28"/>
      <c r="D13" s="29"/>
      <c r="E13" s="57" t="s">
        <v>48</v>
      </c>
    </row>
    <row r="14" spans="1:5" s="16" customFormat="1" ht="20.25">
      <c r="A14" s="22"/>
      <c r="B14" s="58"/>
      <c r="C14" s="28"/>
      <c r="D14" s="29"/>
      <c r="E14" s="57" t="s">
        <v>93</v>
      </c>
    </row>
    <row r="15" spans="1:5" s="16" customFormat="1" ht="20.25">
      <c r="A15" s="22"/>
      <c r="B15" s="58"/>
      <c r="C15" s="28"/>
      <c r="D15" s="29"/>
      <c r="E15" s="57" t="s">
        <v>94</v>
      </c>
    </row>
    <row r="16" spans="1:5" s="16" customFormat="1" ht="21" thickBot="1">
      <c r="A16" s="22"/>
      <c r="B16" s="58"/>
      <c r="C16" s="28"/>
      <c r="D16" s="29"/>
      <c r="E16" s="31"/>
    </row>
    <row r="17" spans="1:5" s="16" customFormat="1" ht="20.25">
      <c r="A17" s="17"/>
      <c r="B17" s="18"/>
      <c r="C17" s="61"/>
      <c r="D17" s="62"/>
      <c r="E17" s="95"/>
    </row>
    <row r="18" spans="1:5" s="16" customFormat="1" ht="20.25">
      <c r="A18" s="22">
        <v>2</v>
      </c>
      <c r="B18" s="38" t="s">
        <v>14</v>
      </c>
      <c r="C18" s="24">
        <v>9000</v>
      </c>
      <c r="D18" s="46">
        <v>4102.76</v>
      </c>
      <c r="E18" s="93" t="s">
        <v>95</v>
      </c>
    </row>
    <row r="19" spans="1:5" s="16" customFormat="1" ht="20.25">
      <c r="A19" s="22"/>
      <c r="B19" s="34" t="s">
        <v>15</v>
      </c>
      <c r="C19" s="28"/>
      <c r="D19" s="44"/>
      <c r="E19" s="96" t="s">
        <v>92</v>
      </c>
    </row>
    <row r="20" spans="1:5" s="16" customFormat="1" ht="20.25">
      <c r="A20" s="22"/>
      <c r="B20" s="58"/>
      <c r="C20" s="28"/>
      <c r="D20" s="44"/>
      <c r="E20" s="96" t="s">
        <v>91</v>
      </c>
    </row>
    <row r="21" spans="1:5" s="16" customFormat="1" ht="20.25">
      <c r="A21" s="22"/>
      <c r="B21" s="58"/>
      <c r="C21" s="28"/>
      <c r="D21" s="44"/>
      <c r="E21" s="96" t="s">
        <v>53</v>
      </c>
    </row>
    <row r="22" spans="1:5" s="16" customFormat="1" ht="21" thickBot="1">
      <c r="A22" s="22"/>
      <c r="B22" s="58"/>
      <c r="C22" s="28"/>
      <c r="D22" s="44"/>
      <c r="E22" s="31"/>
    </row>
    <row r="23" spans="1:5" ht="20.25">
      <c r="A23" s="79"/>
      <c r="B23" s="101"/>
      <c r="C23" s="86"/>
      <c r="D23" s="104"/>
      <c r="E23" s="21"/>
    </row>
    <row r="24" spans="1:5" ht="20.25">
      <c r="A24" s="34">
        <v>3</v>
      </c>
      <c r="B24" s="68" t="s">
        <v>21</v>
      </c>
      <c r="C24" s="25">
        <f>54900+350</f>
        <v>55250</v>
      </c>
      <c r="D24" s="24">
        <f>24801.66+260.88</f>
        <v>25062.54</v>
      </c>
      <c r="E24" s="97" t="s">
        <v>101</v>
      </c>
    </row>
    <row r="25" spans="1:5" ht="20.25">
      <c r="A25" s="34"/>
      <c r="B25" s="102" t="s">
        <v>90</v>
      </c>
      <c r="C25" s="87"/>
      <c r="D25" s="105"/>
      <c r="E25" s="93" t="s">
        <v>96</v>
      </c>
    </row>
    <row r="26" spans="1:5" ht="20.25">
      <c r="A26" s="34"/>
      <c r="B26" s="103"/>
      <c r="C26" s="87"/>
      <c r="D26" s="105"/>
      <c r="E26" s="93" t="s">
        <v>97</v>
      </c>
    </row>
    <row r="27" spans="1:5" ht="20.25">
      <c r="A27" s="34"/>
      <c r="B27" s="103"/>
      <c r="C27" s="87"/>
      <c r="D27" s="105"/>
      <c r="E27" s="93" t="s">
        <v>77</v>
      </c>
    </row>
    <row r="28" spans="1:5" s="36" customFormat="1" ht="15.75">
      <c r="A28" s="94"/>
      <c r="B28" s="99"/>
      <c r="C28" s="94"/>
      <c r="D28" s="99"/>
      <c r="E28" s="94"/>
    </row>
    <row r="29" spans="1:5" s="36" customFormat="1" ht="16.5" thickBot="1">
      <c r="A29" s="84"/>
      <c r="B29" s="100"/>
      <c r="C29" s="84"/>
      <c r="D29" s="100"/>
      <c r="E29" s="84"/>
    </row>
    <row r="30" spans="1:5" s="36" customFormat="1" ht="15.75">
      <c r="A30" s="106"/>
      <c r="C30" s="106"/>
      <c r="E30" s="106"/>
    </row>
    <row r="31" spans="1:5" s="36" customFormat="1" ht="20.25">
      <c r="A31" s="58"/>
      <c r="B31" s="107" t="s">
        <v>9</v>
      </c>
      <c r="C31" s="25">
        <f>C18+C24+C10</f>
        <v>91030</v>
      </c>
      <c r="D31" s="24">
        <f>D18+D24+D10</f>
        <v>43149.560000000005</v>
      </c>
      <c r="E31" s="35"/>
    </row>
    <row r="32" spans="1:5" s="36" customFormat="1" ht="20.25">
      <c r="A32" s="58"/>
      <c r="B32" s="2"/>
      <c r="C32" s="29"/>
      <c r="D32" s="28"/>
      <c r="E32" s="35"/>
    </row>
    <row r="33" spans="1:5" s="36" customFormat="1" ht="21" thickBot="1">
      <c r="A33" s="31"/>
      <c r="B33" s="32"/>
      <c r="C33" s="41"/>
      <c r="D33" s="40"/>
      <c r="E33" s="31"/>
    </row>
    <row r="34" spans="1:5" ht="20.25">
      <c r="A34" s="1"/>
      <c r="B34" s="1"/>
      <c r="C34" s="1"/>
      <c r="D34" s="1"/>
      <c r="E34" s="1"/>
    </row>
    <row r="35" ht="14.25">
      <c r="E35" s="42"/>
    </row>
    <row r="36" ht="14.25">
      <c r="E36" s="42"/>
    </row>
    <row r="37" ht="14.25">
      <c r="E37" s="42"/>
    </row>
    <row r="38" ht="14.25">
      <c r="E38" s="42"/>
    </row>
    <row r="40" spans="3:4" ht="12.75">
      <c r="C40" s="43"/>
      <c r="D40" s="43"/>
    </row>
    <row r="41" spans="3:4" ht="12.75">
      <c r="C41" s="43"/>
      <c r="D41" s="43"/>
    </row>
    <row r="42" spans="3:4" ht="12.75">
      <c r="C42" s="43"/>
      <c r="D42" s="43"/>
    </row>
    <row r="43" spans="3:4" ht="12.75">
      <c r="C43" s="43"/>
      <c r="D43" s="43"/>
    </row>
    <row r="44" spans="3:4" ht="12.75">
      <c r="C44" s="43"/>
      <c r="D44" s="43"/>
    </row>
    <row r="45" spans="3:4" ht="12.75">
      <c r="C45" s="43"/>
      <c r="D45" s="43"/>
    </row>
    <row r="46" spans="3:4" ht="12.75">
      <c r="C46" s="43"/>
      <c r="D46" s="43"/>
    </row>
    <row r="47" spans="3:4" ht="12.75">
      <c r="C47" s="43"/>
      <c r="D47" s="43"/>
    </row>
    <row r="48" spans="3:4" ht="12.75">
      <c r="C48" s="43"/>
      <c r="D48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30">
      <selection activeCell="B44" sqref="A1:F48"/>
    </sheetView>
  </sheetViews>
  <sheetFormatPr defaultColWidth="9.140625" defaultRowHeight="12.75"/>
  <cols>
    <col min="1" max="1" width="3.28125" style="188" customWidth="1"/>
    <col min="2" max="2" width="12.00390625" style="188" bestFit="1" customWidth="1"/>
    <col min="3" max="3" width="9.140625" style="188" customWidth="1"/>
    <col min="4" max="4" width="31.57421875" style="188" customWidth="1"/>
    <col min="5" max="5" width="12.00390625" style="208" customWidth="1"/>
    <col min="6" max="6" width="12.28125" style="209" customWidth="1"/>
    <col min="7" max="7" width="9.57421875" style="188" bestFit="1" customWidth="1"/>
    <col min="8" max="16384" width="9.140625" style="188" customWidth="1"/>
  </cols>
  <sheetData>
    <row r="1" spans="4:5" ht="15">
      <c r="D1" s="207" t="s">
        <v>144</v>
      </c>
      <c r="E1" s="188"/>
    </row>
    <row r="2" spans="4:5" ht="15">
      <c r="D2" s="207" t="s">
        <v>145</v>
      </c>
      <c r="E2" s="188"/>
    </row>
    <row r="3" spans="4:5" ht="15">
      <c r="D3" s="207" t="s">
        <v>146</v>
      </c>
      <c r="E3" s="188"/>
    </row>
    <row r="6" spans="1:6" s="181" customFormat="1" ht="15">
      <c r="A6" s="181" t="s">
        <v>104</v>
      </c>
      <c r="E6" s="16"/>
      <c r="F6" s="16"/>
    </row>
    <row r="7" spans="1:6" s="182" customFormat="1" ht="15">
      <c r="A7" s="181" t="s">
        <v>105</v>
      </c>
      <c r="E7" s="208"/>
      <c r="F7" s="209"/>
    </row>
    <row r="8" spans="1:6" s="181" customFormat="1" ht="15">
      <c r="A8" s="181" t="s">
        <v>143</v>
      </c>
      <c r="E8" s="210"/>
      <c r="F8" s="16"/>
    </row>
    <row r="9" spans="5:6" s="182" customFormat="1" ht="14.25">
      <c r="E9" s="208"/>
      <c r="F9" s="209"/>
    </row>
    <row r="10" spans="5:6" s="182" customFormat="1" ht="9.75" customHeight="1">
      <c r="E10" s="208"/>
      <c r="F10" s="209"/>
    </row>
    <row r="11" spans="1:6" s="182" customFormat="1" ht="38.25">
      <c r="A11" s="183" t="s">
        <v>2</v>
      </c>
      <c r="B11" s="184" t="s">
        <v>106</v>
      </c>
      <c r="C11" s="184"/>
      <c r="D11" s="185"/>
      <c r="E11" s="211" t="s">
        <v>142</v>
      </c>
      <c r="F11" s="212" t="s">
        <v>107</v>
      </c>
    </row>
    <row r="12" spans="1:6" ht="15">
      <c r="A12" s="186"/>
      <c r="B12" s="187"/>
      <c r="C12" s="187"/>
      <c r="D12" s="187"/>
      <c r="E12" s="213"/>
      <c r="F12" s="214"/>
    </row>
    <row r="13" spans="1:6" s="36" customFormat="1" ht="15.75">
      <c r="A13" s="189" t="s">
        <v>108</v>
      </c>
      <c r="B13" s="99"/>
      <c r="C13" s="99"/>
      <c r="D13" s="99"/>
      <c r="E13" s="215">
        <v>538386</v>
      </c>
      <c r="F13" s="216">
        <v>172929</v>
      </c>
    </row>
    <row r="14" spans="1:6" ht="15">
      <c r="A14" s="190" t="s">
        <v>109</v>
      </c>
      <c r="B14" s="187"/>
      <c r="C14" s="187"/>
      <c r="D14" s="187"/>
      <c r="E14" s="217"/>
      <c r="F14" s="218"/>
    </row>
    <row r="15" spans="1:6" s="36" customFormat="1" ht="15.75">
      <c r="A15" s="189" t="s">
        <v>110</v>
      </c>
      <c r="B15" s="99"/>
      <c r="C15" s="99"/>
      <c r="D15" s="99"/>
      <c r="E15" s="215">
        <f>E18+E27</f>
        <v>538386</v>
      </c>
      <c r="F15" s="216">
        <f>F18+F27</f>
        <v>75588.67</v>
      </c>
    </row>
    <row r="16" spans="1:6" ht="15">
      <c r="A16" s="190" t="s">
        <v>109</v>
      </c>
      <c r="B16" s="187"/>
      <c r="C16" s="187"/>
      <c r="D16" s="187"/>
      <c r="E16" s="217"/>
      <c r="F16" s="218"/>
    </row>
    <row r="17" spans="1:6" ht="15">
      <c r="A17" s="190"/>
      <c r="B17" s="187"/>
      <c r="C17" s="187"/>
      <c r="D17" s="187"/>
      <c r="E17" s="217"/>
      <c r="F17" s="218"/>
    </row>
    <row r="18" spans="1:6" ht="15.75">
      <c r="A18" s="191" t="s">
        <v>111</v>
      </c>
      <c r="B18" s="192" t="s">
        <v>112</v>
      </c>
      <c r="C18" s="187"/>
      <c r="D18" s="187"/>
      <c r="E18" s="215">
        <f>E20+E21+E22+E23+E24+E25</f>
        <v>158186</v>
      </c>
      <c r="F18" s="216">
        <f>F20+F21+F22+F23+F24+F25</f>
        <v>29473.38</v>
      </c>
    </row>
    <row r="19" spans="1:6" ht="15">
      <c r="A19" s="186"/>
      <c r="B19" s="187"/>
      <c r="C19" s="187"/>
      <c r="D19" s="187"/>
      <c r="E19" s="217"/>
      <c r="F19" s="218"/>
    </row>
    <row r="20" spans="1:6" ht="27" customHeight="1">
      <c r="A20" s="193" t="s">
        <v>113</v>
      </c>
      <c r="B20" s="223" t="s">
        <v>114</v>
      </c>
      <c r="C20" s="224"/>
      <c r="D20" s="225"/>
      <c r="E20" s="217">
        <v>40000</v>
      </c>
      <c r="F20" s="218">
        <v>0</v>
      </c>
    </row>
    <row r="21" spans="1:6" ht="35.25" customHeight="1">
      <c r="A21" s="194" t="s">
        <v>115</v>
      </c>
      <c r="B21" s="223" t="s">
        <v>147</v>
      </c>
      <c r="C21" s="227"/>
      <c r="D21" s="228"/>
      <c r="E21" s="217">
        <v>68186</v>
      </c>
      <c r="F21" s="219">
        <v>29473.38</v>
      </c>
    </row>
    <row r="22" spans="1:6" ht="31.5" customHeight="1">
      <c r="A22" s="194" t="s">
        <v>116</v>
      </c>
      <c r="B22" s="223" t="s">
        <v>117</v>
      </c>
      <c r="C22" s="224"/>
      <c r="D22" s="225"/>
      <c r="E22" s="217">
        <v>20000</v>
      </c>
      <c r="F22" s="218">
        <v>0</v>
      </c>
    </row>
    <row r="23" spans="1:6" ht="38.25" customHeight="1">
      <c r="A23" s="194" t="s">
        <v>118</v>
      </c>
      <c r="B23" s="223" t="s">
        <v>119</v>
      </c>
      <c r="C23" s="224"/>
      <c r="D23" s="225"/>
      <c r="E23" s="217">
        <v>0</v>
      </c>
      <c r="F23" s="218">
        <v>0</v>
      </c>
    </row>
    <row r="24" spans="1:6" ht="29.25" customHeight="1">
      <c r="A24" s="194" t="s">
        <v>120</v>
      </c>
      <c r="B24" s="223" t="s">
        <v>121</v>
      </c>
      <c r="C24" s="224"/>
      <c r="D24" s="225"/>
      <c r="E24" s="217">
        <v>25000</v>
      </c>
      <c r="F24" s="218">
        <v>0</v>
      </c>
    </row>
    <row r="25" spans="1:6" ht="18" customHeight="1">
      <c r="A25" s="194" t="s">
        <v>122</v>
      </c>
      <c r="B25" s="223" t="s">
        <v>123</v>
      </c>
      <c r="C25" s="224"/>
      <c r="D25" s="225"/>
      <c r="E25" s="217">
        <v>5000</v>
      </c>
      <c r="F25" s="218">
        <v>0</v>
      </c>
    </row>
    <row r="26" spans="1:6" ht="15">
      <c r="A26" s="186"/>
      <c r="B26" s="187"/>
      <c r="C26" s="187"/>
      <c r="D26" s="187"/>
      <c r="E26" s="217"/>
      <c r="F26" s="218"/>
    </row>
    <row r="27" spans="1:7" ht="15.75">
      <c r="A27" s="191" t="s">
        <v>124</v>
      </c>
      <c r="B27" s="192" t="s">
        <v>125</v>
      </c>
      <c r="C27" s="187"/>
      <c r="D27" s="187"/>
      <c r="E27" s="215">
        <f>SUM(E29:E44)</f>
        <v>380200</v>
      </c>
      <c r="F27" s="216">
        <f>F29+F30+F33+F34+F36+F37+F42+F43+F44</f>
        <v>46115.29</v>
      </c>
      <c r="G27" s="195"/>
    </row>
    <row r="28" spans="1:6" ht="15">
      <c r="A28" s="186"/>
      <c r="B28" s="187"/>
      <c r="C28" s="187"/>
      <c r="D28" s="187"/>
      <c r="E28" s="217"/>
      <c r="F28" s="220"/>
    </row>
    <row r="29" spans="1:6" ht="27" customHeight="1">
      <c r="A29" s="194" t="s">
        <v>113</v>
      </c>
      <c r="B29" s="226" t="s">
        <v>126</v>
      </c>
      <c r="C29" s="224"/>
      <c r="D29" s="225"/>
      <c r="E29" s="217">
        <v>50000</v>
      </c>
      <c r="F29" s="220">
        <v>615</v>
      </c>
    </row>
    <row r="30" spans="1:6" ht="28.5" customHeight="1">
      <c r="A30" s="194" t="s">
        <v>115</v>
      </c>
      <c r="B30" s="226" t="s">
        <v>127</v>
      </c>
      <c r="C30" s="224"/>
      <c r="D30" s="225"/>
      <c r="E30" s="217">
        <v>70000</v>
      </c>
      <c r="F30" s="220">
        <f>820+17502</f>
        <v>18322</v>
      </c>
    </row>
    <row r="31" spans="1:6" ht="23.25" customHeight="1">
      <c r="A31" s="194" t="s">
        <v>116</v>
      </c>
      <c r="B31" s="223" t="s">
        <v>128</v>
      </c>
      <c r="C31" s="224"/>
      <c r="D31" s="225"/>
      <c r="E31" s="217"/>
      <c r="F31" s="220"/>
    </row>
    <row r="32" spans="1:6" ht="18.75" customHeight="1">
      <c r="A32" s="194"/>
      <c r="B32" s="223" t="s">
        <v>129</v>
      </c>
      <c r="C32" s="224"/>
      <c r="D32" s="225"/>
      <c r="E32" s="217"/>
      <c r="F32" s="220"/>
    </row>
    <row r="33" spans="1:6" ht="15">
      <c r="A33" s="186"/>
      <c r="B33" s="196" t="s">
        <v>130</v>
      </c>
      <c r="C33" s="187"/>
      <c r="D33" s="187"/>
      <c r="E33" s="217">
        <v>0</v>
      </c>
      <c r="F33" s="220">
        <v>0</v>
      </c>
    </row>
    <row r="34" spans="1:6" ht="15">
      <c r="A34" s="186"/>
      <c r="B34" s="196" t="s">
        <v>131</v>
      </c>
      <c r="C34" s="187"/>
      <c r="D34" s="187"/>
      <c r="E34" s="217">
        <v>83561</v>
      </c>
      <c r="F34" s="220">
        <v>0</v>
      </c>
    </row>
    <row r="35" spans="1:6" ht="15">
      <c r="A35" s="197"/>
      <c r="B35" s="196" t="s">
        <v>132</v>
      </c>
      <c r="C35" s="187"/>
      <c r="D35" s="187"/>
      <c r="E35" s="217"/>
      <c r="F35" s="220"/>
    </row>
    <row r="36" spans="1:6" ht="15">
      <c r="A36" s="186"/>
      <c r="B36" s="196" t="s">
        <v>133</v>
      </c>
      <c r="C36" s="187"/>
      <c r="D36" s="187"/>
      <c r="E36" s="217">
        <v>3200</v>
      </c>
      <c r="F36" s="220">
        <v>0</v>
      </c>
    </row>
    <row r="37" spans="1:6" ht="15">
      <c r="A37" s="186"/>
      <c r="B37" s="196" t="s">
        <v>134</v>
      </c>
      <c r="C37" s="187"/>
      <c r="D37" s="187"/>
      <c r="E37" s="217">
        <v>3200</v>
      </c>
      <c r="F37" s="220">
        <v>0</v>
      </c>
    </row>
    <row r="38" spans="1:6" ht="15">
      <c r="A38" s="186"/>
      <c r="B38" s="196" t="s">
        <v>139</v>
      </c>
      <c r="C38" s="187"/>
      <c r="D38" s="187"/>
      <c r="E38" s="217"/>
      <c r="F38" s="220"/>
    </row>
    <row r="39" spans="1:6" ht="15">
      <c r="A39" s="186"/>
      <c r="B39" s="205" t="s">
        <v>140</v>
      </c>
      <c r="C39" s="206"/>
      <c r="D39" s="206"/>
      <c r="E39" s="217">
        <v>0</v>
      </c>
      <c r="F39" s="220">
        <v>0</v>
      </c>
    </row>
    <row r="40" spans="1:6" ht="15">
      <c r="A40" s="186"/>
      <c r="B40" s="205" t="s">
        <v>141</v>
      </c>
      <c r="C40" s="206"/>
      <c r="D40" s="206"/>
      <c r="E40" s="217">
        <v>239</v>
      </c>
      <c r="F40" s="220">
        <v>0</v>
      </c>
    </row>
    <row r="41" spans="1:6" ht="25.5" customHeight="1">
      <c r="A41" s="198" t="s">
        <v>118</v>
      </c>
      <c r="B41" s="223" t="s">
        <v>135</v>
      </c>
      <c r="C41" s="224"/>
      <c r="D41" s="225"/>
      <c r="E41" s="217"/>
      <c r="F41" s="220"/>
    </row>
    <row r="42" spans="1:6" ht="15">
      <c r="A42" s="186"/>
      <c r="B42" s="196" t="s">
        <v>133</v>
      </c>
      <c r="C42" s="187"/>
      <c r="D42" s="187"/>
      <c r="E42" s="217">
        <v>60000</v>
      </c>
      <c r="F42" s="220">
        <v>5184.08</v>
      </c>
    </row>
    <row r="43" spans="1:6" ht="15">
      <c r="A43" s="186"/>
      <c r="B43" s="196" t="s">
        <v>134</v>
      </c>
      <c r="C43" s="187"/>
      <c r="D43" s="187"/>
      <c r="E43" s="217">
        <v>90000</v>
      </c>
      <c r="F43" s="220">
        <v>21994.21</v>
      </c>
    </row>
    <row r="44" spans="1:6" ht="24" customHeight="1">
      <c r="A44" s="194" t="s">
        <v>120</v>
      </c>
      <c r="B44" s="223" t="s">
        <v>136</v>
      </c>
      <c r="C44" s="224"/>
      <c r="D44" s="225"/>
      <c r="E44" s="217">
        <v>20000</v>
      </c>
      <c r="F44" s="220">
        <v>0</v>
      </c>
    </row>
    <row r="45" spans="1:6" ht="15">
      <c r="A45" s="186"/>
      <c r="B45" s="196"/>
      <c r="C45" s="187"/>
      <c r="D45" s="187"/>
      <c r="E45" s="217"/>
      <c r="F45" s="220"/>
    </row>
    <row r="46" spans="1:6" s="200" customFormat="1" ht="15.75">
      <c r="A46" s="191" t="s">
        <v>137</v>
      </c>
      <c r="B46" s="199" t="s">
        <v>138</v>
      </c>
      <c r="C46" s="192"/>
      <c r="D46" s="192"/>
      <c r="E46" s="215">
        <v>13460</v>
      </c>
      <c r="F46" s="216">
        <v>102.2</v>
      </c>
    </row>
    <row r="47" spans="1:6" ht="15">
      <c r="A47" s="201"/>
      <c r="B47" s="202"/>
      <c r="C47" s="203"/>
      <c r="D47" s="203"/>
      <c r="E47" s="221"/>
      <c r="F47" s="222"/>
    </row>
    <row r="48" ht="15">
      <c r="B48" s="204"/>
    </row>
    <row r="49" ht="15">
      <c r="B49" s="204"/>
    </row>
  </sheetData>
  <mergeCells count="12">
    <mergeCell ref="B20:D20"/>
    <mergeCell ref="B21:D21"/>
    <mergeCell ref="B22:D22"/>
    <mergeCell ref="B23:D23"/>
    <mergeCell ref="B24:D24"/>
    <mergeCell ref="B25:D25"/>
    <mergeCell ref="B29:D29"/>
    <mergeCell ref="B30:D30"/>
    <mergeCell ref="B31:D31"/>
    <mergeCell ref="B32:D32"/>
    <mergeCell ref="B41:D41"/>
    <mergeCell ref="B44:D44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danuta_jablonska</cp:lastModifiedBy>
  <cp:lastPrinted>2004-07-26T09:04:52Z</cp:lastPrinted>
  <dcterms:created xsi:type="dcterms:W3CDTF">2004-02-05T09:47:19Z</dcterms:created>
  <dcterms:modified xsi:type="dcterms:W3CDTF">2004-07-26T09:05:01Z</dcterms:modified>
  <cp:category/>
  <cp:version/>
  <cp:contentType/>
  <cp:contentStatus/>
</cp:coreProperties>
</file>