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k05 geod" sheetId="1" r:id="rId1"/>
    <sheet name="wyk 05geod-opis" sheetId="2" r:id="rId2"/>
    <sheet name="wyk04 XII" sheetId="3" r:id="rId3"/>
    <sheet name="opis04XII" sheetId="4" r:id="rId4"/>
  </sheets>
  <definedNames/>
  <calcPr fullCalcOnLoad="1"/>
</workbook>
</file>

<file path=xl/sharedStrings.xml><?xml version="1.0" encoding="utf-8"?>
<sst xmlns="http://schemas.openxmlformats.org/spreadsheetml/2006/main" count="161" uniqueCount="100">
  <si>
    <t xml:space="preserve">Wyszczególnienie </t>
  </si>
  <si>
    <t xml:space="preserve">Budżet 2004r. </t>
  </si>
  <si>
    <t>Wykonanie</t>
  </si>
  <si>
    <t>%</t>
  </si>
  <si>
    <t>I.</t>
  </si>
  <si>
    <t>1.</t>
  </si>
  <si>
    <t>2.</t>
  </si>
  <si>
    <t>3.</t>
  </si>
  <si>
    <t xml:space="preserve">środki pienieżne </t>
  </si>
  <si>
    <t xml:space="preserve">należności </t>
  </si>
  <si>
    <t xml:space="preserve">zobowiązania </t>
  </si>
  <si>
    <t xml:space="preserve">Stan funduszu na początek roku </t>
  </si>
  <si>
    <t>II.</t>
  </si>
  <si>
    <t xml:space="preserve">PRZYCHODY FUNDUSZU </t>
  </si>
  <si>
    <t>§</t>
  </si>
  <si>
    <t>0830</t>
  </si>
  <si>
    <t xml:space="preserve">Wpływy z usług </t>
  </si>
  <si>
    <t>0920</t>
  </si>
  <si>
    <t xml:space="preserve">Pozostałe odsetki </t>
  </si>
  <si>
    <t>0910</t>
  </si>
  <si>
    <t>Odsetki od nieterminowych wpłat</t>
  </si>
  <si>
    <t>RAZEM POZYCJA I i II</t>
  </si>
  <si>
    <t>III.</t>
  </si>
  <si>
    <t>KOSZTY FUNDUSZU</t>
  </si>
  <si>
    <t xml:space="preserve">Przelewy redystrybucyjne </t>
  </si>
  <si>
    <t xml:space="preserve">Zakup materiałów i wyposażenia </t>
  </si>
  <si>
    <t xml:space="preserve">Zakup usług remontowych </t>
  </si>
  <si>
    <t xml:space="preserve">Zakup usług pozostałych </t>
  </si>
  <si>
    <t>Wydatki na zakupy inwest.</t>
  </si>
  <si>
    <t>IV.</t>
  </si>
  <si>
    <t xml:space="preserve">Stan funduszu na koniec roku </t>
  </si>
  <si>
    <t>L.p.</t>
  </si>
  <si>
    <t xml:space="preserve">Plan </t>
  </si>
  <si>
    <t xml:space="preserve">Wyszczególnienie zadania </t>
  </si>
  <si>
    <t xml:space="preserve">wykonanie mebli biurowych do pomieszczeń PODGiK </t>
  </si>
  <si>
    <t>zakup regałów archiwalnych dla potrzeb PODGiK</t>
  </si>
  <si>
    <t xml:space="preserve">zakup mebli biurowych - wyposażenie pomieszczeń PODGiK </t>
  </si>
  <si>
    <t>zakup sprzętu komputerowego dla potrzeb PODGiK</t>
  </si>
  <si>
    <t xml:space="preserve">4210 </t>
  </si>
  <si>
    <t>remont pomieszczeń biurowych PODGiK</t>
  </si>
  <si>
    <t>naprawa sprzętu komputerów</t>
  </si>
  <si>
    <t>4270</t>
  </si>
  <si>
    <t xml:space="preserve">koszty świadczenia usług prace geodezyjne i kartograficzne na zlecenie Starostwa Powiatowego </t>
  </si>
  <si>
    <t>prace stolalrskie w pomieszczeniach PODGiK</t>
  </si>
  <si>
    <t xml:space="preserve">demontaż i montaż regałów w pomieszczeniach PODGiK </t>
  </si>
  <si>
    <t xml:space="preserve">sprawdzenie topologii działek </t>
  </si>
  <si>
    <t>transfer danych do systemu komputerowego EWID</t>
  </si>
  <si>
    <t>4300</t>
  </si>
  <si>
    <t xml:space="preserve">zakup materiałów i wyposażenia </t>
  </si>
  <si>
    <t xml:space="preserve">zakup usług remontowych </t>
  </si>
  <si>
    <t xml:space="preserve">zakup usług pozostałych </t>
  </si>
  <si>
    <t xml:space="preserve">zakup kopiarki dla PODGiK </t>
  </si>
  <si>
    <t xml:space="preserve">zakup oprogramowania dla PODGiK </t>
  </si>
  <si>
    <t xml:space="preserve">zakup sprzetu komputerowego dla PODGiK </t>
  </si>
  <si>
    <t xml:space="preserve">wydatki na zakupy inwestycyjne </t>
  </si>
  <si>
    <t>remont tablicy rozdzielni elektrycznej</t>
  </si>
  <si>
    <t xml:space="preserve">wymiana zamka w pomieszczeniach PODGiK </t>
  </si>
  <si>
    <t>zamont. i uruchom. systemu sygnalizacji włamania</t>
  </si>
  <si>
    <t>0690</t>
  </si>
  <si>
    <t>Koszty postępow. administarcyjnego</t>
  </si>
  <si>
    <t>Pozostałe dochody</t>
  </si>
  <si>
    <t>zakup SWICHA dla PODGiK</t>
  </si>
  <si>
    <t>wymiana dysku twardego PODGiK</t>
  </si>
  <si>
    <t>układ klimatyzacji w PODGiK</t>
  </si>
  <si>
    <t>zapł.kosztów komorniczych</t>
  </si>
  <si>
    <t>licencja na program EWID dla PODGiK</t>
  </si>
  <si>
    <t>0970</t>
  </si>
  <si>
    <t>Stan na dzień 31.12.2004</t>
  </si>
  <si>
    <t xml:space="preserve">konserwacja serwera </t>
  </si>
  <si>
    <t>Geodezyjnym i Kartograficznym w Toruniu</t>
  </si>
  <si>
    <t xml:space="preserve">Plan i realizacja Powiatowego Funduszu Gospodarki Zasobem </t>
  </si>
  <si>
    <t>zapł F-ry za usł geod. PODG iK</t>
  </si>
  <si>
    <t xml:space="preserve">zapł. 10% przychodów ze sprzedaży materiałów i usług na Fund. Centr. </t>
  </si>
  <si>
    <t xml:space="preserve">i 10% przychodów ze sprzedaży materiałów i usług na  Fund. Wojewódzki </t>
  </si>
  <si>
    <t>RAZEM</t>
  </si>
  <si>
    <t>Plan 2005r.</t>
  </si>
  <si>
    <t xml:space="preserve">1. Rozliczenie wydatków z Powiatowego Funduszu Gospodarki Zasobem </t>
  </si>
  <si>
    <t>2. Zobowiązania</t>
  </si>
  <si>
    <t>Stan na dzień 30.06.2005</t>
  </si>
  <si>
    <t xml:space="preserve">Budżet 2005r. </t>
  </si>
  <si>
    <t>STAN FUNDUSZU NA POCZĄTEK ROKU</t>
  </si>
  <si>
    <t xml:space="preserve">Należności </t>
  </si>
  <si>
    <t xml:space="preserve">Zobowiązania </t>
  </si>
  <si>
    <t xml:space="preserve">Środki pieniężne </t>
  </si>
  <si>
    <t>STAN FUNDUSZU NA KONIEC ROKU</t>
  </si>
  <si>
    <t>Wydatki na zakupy inwestycyjne</t>
  </si>
  <si>
    <t xml:space="preserve">i 10% przychodów ze sprzedaży materiałów i usług na  Fundusz Wojewódzki </t>
  </si>
  <si>
    <t>Zakup plotera dla potrzeb obługi PODGiK</t>
  </si>
  <si>
    <t>10% przychodów ze sprzedaży materiałów i usług na Fundusz Centralny</t>
  </si>
  <si>
    <t xml:space="preserve">Zakup mebli biurowych - wyposażenie pomieszczeń PODGiK </t>
  </si>
  <si>
    <t>Zakup map kartograficznych w celach prowadzenia pomiaru terenów dla potrzeb PODGiK</t>
  </si>
  <si>
    <t xml:space="preserve">Koszty świadczenia usług prace geodezyjne i kartograficzne na zlecenie Starostwa Powiatowego </t>
  </si>
  <si>
    <t>Asysta techniczna i konserwacja systemu informatycznego EWID 2000</t>
  </si>
  <si>
    <t>Zapłata kosztów komorniczych</t>
  </si>
  <si>
    <t xml:space="preserve">Zakup sprzetu komputerowego dla PODGiK </t>
  </si>
  <si>
    <t>F-ry za usługi geodezyjne PODG iK</t>
  </si>
  <si>
    <t>według  stanu  na dzień 30.06.2005</t>
  </si>
  <si>
    <t>w  sprawie  sprawozdania z  wykonania  budżetu  według  stanu  na  dzień  30.06.2005  r  .</t>
  </si>
  <si>
    <t xml:space="preserve">Załącznik  nr  4  do  uchwały  Zarządu    Powiatu  Toruńskiego </t>
  </si>
  <si>
    <t>Koszty postępowania administracyjnego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</si>
</sst>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2" fillId="0" borderId="6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/>
    </xf>
    <xf numFmtId="49" fontId="0" fillId="2" borderId="14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5" fillId="2" borderId="1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2" borderId="1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2" borderId="15" xfId="0" applyNumberFormat="1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0" fontId="0" fillId="0" borderId="11" xfId="0" applyBorder="1" applyAlignment="1">
      <alignment wrapText="1"/>
    </xf>
    <xf numFmtId="0" fontId="5" fillId="0" borderId="0" xfId="0" applyFont="1" applyAlignment="1">
      <alignment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tabSelected="1" workbookViewId="0" topLeftCell="A1">
      <selection activeCell="C7" sqref="C7"/>
    </sheetView>
  </sheetViews>
  <sheetFormatPr defaultColWidth="9.00390625" defaultRowHeight="12.75"/>
  <cols>
    <col min="2" max="2" width="37.25390625" style="0" customWidth="1"/>
    <col min="3" max="3" width="20.75390625" style="0" customWidth="1"/>
    <col min="4" max="4" width="14.375" style="0" customWidth="1"/>
    <col min="5" max="5" width="14.375" style="0" hidden="1" customWidth="1"/>
    <col min="6" max="8" width="10.125" style="0" bestFit="1" customWidth="1"/>
  </cols>
  <sheetData>
    <row r="1" ht="12.75">
      <c r="B1" s="92" t="s">
        <v>98</v>
      </c>
    </row>
    <row r="2" ht="12.75">
      <c r="B2" s="92" t="s">
        <v>97</v>
      </c>
    </row>
    <row r="4" spans="1:2" ht="15">
      <c r="A4" s="72"/>
      <c r="B4" s="60" t="s">
        <v>70</v>
      </c>
    </row>
    <row r="5" ht="15">
      <c r="B5" s="60" t="s">
        <v>69</v>
      </c>
    </row>
    <row r="6" ht="21" customHeight="1">
      <c r="B6" s="60" t="s">
        <v>96</v>
      </c>
    </row>
    <row r="8" ht="13.5" thickBot="1"/>
    <row r="9" spans="1:6" ht="26.25" customHeight="1">
      <c r="A9" s="98"/>
      <c r="B9" s="99" t="s">
        <v>0</v>
      </c>
      <c r="C9" s="99" t="s">
        <v>79</v>
      </c>
      <c r="D9" s="99" t="s">
        <v>2</v>
      </c>
      <c r="E9" s="99" t="s">
        <v>75</v>
      </c>
      <c r="F9" s="100" t="s">
        <v>3</v>
      </c>
    </row>
    <row r="10" spans="1:6" ht="18" customHeight="1">
      <c r="A10" s="101"/>
      <c r="B10" s="4"/>
      <c r="C10" s="19"/>
      <c r="D10" s="4"/>
      <c r="E10" s="19"/>
      <c r="F10" s="102"/>
    </row>
    <row r="11" spans="1:6" ht="18" customHeight="1">
      <c r="A11" s="103" t="s">
        <v>4</v>
      </c>
      <c r="B11" s="12" t="s">
        <v>80</v>
      </c>
      <c r="C11" s="30">
        <f>C12+C13-C14</f>
        <v>110000</v>
      </c>
      <c r="D11" s="13">
        <f>D12+D13-D14</f>
        <v>121489</v>
      </c>
      <c r="E11" s="30">
        <f>E12+E13-E14</f>
        <v>110000</v>
      </c>
      <c r="F11" s="104"/>
    </row>
    <row r="12" spans="1:6" ht="18" customHeight="1">
      <c r="A12" s="105" t="s">
        <v>5</v>
      </c>
      <c r="B12" s="5" t="s">
        <v>83</v>
      </c>
      <c r="C12" s="31">
        <v>126000</v>
      </c>
      <c r="D12" s="6">
        <v>141458</v>
      </c>
      <c r="E12" s="31">
        <v>126000</v>
      </c>
      <c r="F12" s="106"/>
    </row>
    <row r="13" spans="1:6" ht="18" customHeight="1">
      <c r="A13" s="105" t="s">
        <v>6</v>
      </c>
      <c r="B13" s="5" t="s">
        <v>81</v>
      </c>
      <c r="C13" s="31">
        <v>30000</v>
      </c>
      <c r="D13" s="6">
        <v>12171</v>
      </c>
      <c r="E13" s="31">
        <v>30000</v>
      </c>
      <c r="F13" s="106"/>
    </row>
    <row r="14" spans="1:6" ht="18" customHeight="1">
      <c r="A14" s="105" t="s">
        <v>7</v>
      </c>
      <c r="B14" s="5" t="s">
        <v>82</v>
      </c>
      <c r="C14" s="31">
        <v>46000</v>
      </c>
      <c r="D14" s="6">
        <v>32140</v>
      </c>
      <c r="E14" s="31">
        <v>46000</v>
      </c>
      <c r="F14" s="106"/>
    </row>
    <row r="15" spans="1:6" ht="18" customHeight="1">
      <c r="A15" s="107"/>
      <c r="B15" s="8"/>
      <c r="C15" s="32"/>
      <c r="D15" s="10"/>
      <c r="E15" s="80"/>
      <c r="F15" s="108"/>
    </row>
    <row r="16" spans="1:6" ht="18" customHeight="1">
      <c r="A16" s="66"/>
      <c r="B16" s="14"/>
      <c r="C16" s="33"/>
      <c r="D16" s="16"/>
      <c r="E16" s="81"/>
      <c r="F16" s="68"/>
    </row>
    <row r="17" spans="1:6" ht="18" customHeight="1">
      <c r="A17" s="103" t="s">
        <v>12</v>
      </c>
      <c r="B17" s="12" t="s">
        <v>13</v>
      </c>
      <c r="C17" s="30">
        <f>C21+C22+C23</f>
        <v>747000</v>
      </c>
      <c r="D17" s="13">
        <f>D21+D22+D23+D20+D24</f>
        <v>276480</v>
      </c>
      <c r="E17" s="30">
        <f>E21+E22+E23+E20+E24</f>
        <v>747000</v>
      </c>
      <c r="F17" s="109">
        <f>D17/C17</f>
        <v>0.37012048192771085</v>
      </c>
    </row>
    <row r="18" spans="1:6" ht="18" customHeight="1">
      <c r="A18" s="110"/>
      <c r="B18" s="5"/>
      <c r="C18" s="31"/>
      <c r="D18" s="7"/>
      <c r="E18" s="82"/>
      <c r="F18" s="106"/>
    </row>
    <row r="19" spans="1:6" ht="18" customHeight="1">
      <c r="A19" s="111" t="s">
        <v>14</v>
      </c>
      <c r="B19" s="5"/>
      <c r="C19" s="31"/>
      <c r="D19" s="7"/>
      <c r="E19" s="82"/>
      <c r="F19" s="106"/>
    </row>
    <row r="20" spans="1:6" ht="18" customHeight="1">
      <c r="A20" s="112" t="s">
        <v>58</v>
      </c>
      <c r="B20" s="5" t="s">
        <v>99</v>
      </c>
      <c r="C20" s="31"/>
      <c r="D20" s="7">
        <v>7</v>
      </c>
      <c r="E20" s="82"/>
      <c r="F20" s="106"/>
    </row>
    <row r="21" spans="1:6" ht="18" customHeight="1">
      <c r="A21" s="112" t="s">
        <v>15</v>
      </c>
      <c r="B21" s="5" t="s">
        <v>16</v>
      </c>
      <c r="C21" s="31">
        <v>745000</v>
      </c>
      <c r="D21" s="6">
        <v>273234</v>
      </c>
      <c r="E21" s="31">
        <v>745000</v>
      </c>
      <c r="F21" s="106"/>
    </row>
    <row r="22" spans="1:6" ht="18" customHeight="1">
      <c r="A22" s="112" t="s">
        <v>19</v>
      </c>
      <c r="B22" s="5" t="s">
        <v>20</v>
      </c>
      <c r="C22" s="31"/>
      <c r="D22" s="6">
        <v>982</v>
      </c>
      <c r="E22" s="31"/>
      <c r="F22" s="106"/>
    </row>
    <row r="23" spans="1:6" ht="18" customHeight="1">
      <c r="A23" s="112" t="s">
        <v>17</v>
      </c>
      <c r="B23" s="5" t="s">
        <v>18</v>
      </c>
      <c r="C23" s="31">
        <v>2000</v>
      </c>
      <c r="D23" s="6">
        <v>2257</v>
      </c>
      <c r="E23" s="31">
        <v>2000</v>
      </c>
      <c r="F23" s="106"/>
    </row>
    <row r="24" spans="1:6" ht="18" customHeight="1">
      <c r="A24" s="112"/>
      <c r="B24" s="65"/>
      <c r="C24" s="31"/>
      <c r="D24" s="6"/>
      <c r="E24" s="31"/>
      <c r="F24" s="106"/>
    </row>
    <row r="25" spans="1:6" ht="18" customHeight="1">
      <c r="A25" s="113"/>
      <c r="B25" s="5"/>
      <c r="C25" s="31"/>
      <c r="D25" s="6"/>
      <c r="E25" s="31"/>
      <c r="F25" s="106"/>
    </row>
    <row r="26" spans="1:6" ht="18" customHeight="1">
      <c r="A26" s="114"/>
      <c r="B26" s="17" t="s">
        <v>21</v>
      </c>
      <c r="C26" s="34">
        <f>C11+C17</f>
        <v>857000</v>
      </c>
      <c r="D26" s="18">
        <f>D11+D17</f>
        <v>397969</v>
      </c>
      <c r="E26" s="34">
        <f>E11+E17</f>
        <v>857000</v>
      </c>
      <c r="F26" s="108"/>
    </row>
    <row r="27" spans="1:6" ht="18" customHeight="1">
      <c r="A27" s="66"/>
      <c r="B27" s="14"/>
      <c r="C27" s="33"/>
      <c r="D27" s="15"/>
      <c r="E27" s="33"/>
      <c r="F27" s="68"/>
    </row>
    <row r="28" spans="1:8" ht="18" customHeight="1">
      <c r="A28" s="103" t="s">
        <v>22</v>
      </c>
      <c r="B28" s="12" t="s">
        <v>23</v>
      </c>
      <c r="C28" s="30">
        <f>C31+C32+C33+C34</f>
        <v>856000</v>
      </c>
      <c r="D28" s="30">
        <f>D31+D32+D33+D34</f>
        <v>326046</v>
      </c>
      <c r="E28" s="30" t="e">
        <f>E31+E32+#REF!+E33+E34</f>
        <v>#REF!</v>
      </c>
      <c r="F28" s="109">
        <f>D28/C28</f>
        <v>0.38089485981308413</v>
      </c>
      <c r="H28" s="3"/>
    </row>
    <row r="29" spans="1:6" ht="18" customHeight="1">
      <c r="A29" s="110"/>
      <c r="B29" s="5"/>
      <c r="C29" s="31"/>
      <c r="D29" s="6"/>
      <c r="E29" s="31"/>
      <c r="F29" s="106"/>
    </row>
    <row r="30" spans="1:6" ht="18" customHeight="1">
      <c r="A30" s="111" t="s">
        <v>14</v>
      </c>
      <c r="B30" s="5"/>
      <c r="C30" s="31"/>
      <c r="D30" s="6"/>
      <c r="E30" s="31"/>
      <c r="F30" s="106"/>
    </row>
    <row r="31" spans="1:6" ht="18" customHeight="1">
      <c r="A31" s="115">
        <v>2960</v>
      </c>
      <c r="B31" s="5" t="s">
        <v>24</v>
      </c>
      <c r="C31" s="31">
        <v>136000</v>
      </c>
      <c r="D31" s="6">
        <v>55104</v>
      </c>
      <c r="E31" s="31">
        <v>136000</v>
      </c>
      <c r="F31" s="106"/>
    </row>
    <row r="32" spans="1:6" ht="18" customHeight="1">
      <c r="A32" s="115">
        <v>4210</v>
      </c>
      <c r="B32" s="5" t="s">
        <v>25</v>
      </c>
      <c r="C32" s="31">
        <v>30000</v>
      </c>
      <c r="D32" s="6">
        <v>7031</v>
      </c>
      <c r="E32" s="31">
        <v>30000</v>
      </c>
      <c r="F32" s="106"/>
    </row>
    <row r="33" spans="1:6" ht="18" customHeight="1">
      <c r="A33" s="115">
        <v>4300</v>
      </c>
      <c r="B33" s="5" t="s">
        <v>27</v>
      </c>
      <c r="C33" s="31">
        <v>588000</v>
      </c>
      <c r="D33" s="6">
        <v>201731</v>
      </c>
      <c r="E33" s="31">
        <v>589000</v>
      </c>
      <c r="F33" s="106"/>
    </row>
    <row r="34" spans="1:6" ht="18" customHeight="1">
      <c r="A34" s="115">
        <v>6120</v>
      </c>
      <c r="B34" s="5" t="s">
        <v>85</v>
      </c>
      <c r="C34" s="31">
        <v>102000</v>
      </c>
      <c r="D34" s="6">
        <v>62180</v>
      </c>
      <c r="E34" s="31">
        <v>102000</v>
      </c>
      <c r="F34" s="106"/>
    </row>
    <row r="35" spans="1:6" ht="18" customHeight="1">
      <c r="A35" s="107"/>
      <c r="B35" s="8"/>
      <c r="C35" s="32"/>
      <c r="D35" s="9"/>
      <c r="E35" s="32"/>
      <c r="F35" s="108"/>
    </row>
    <row r="36" spans="1:6" ht="18" customHeight="1">
      <c r="A36" s="110"/>
      <c r="B36" s="5"/>
      <c r="C36" s="31"/>
      <c r="D36" s="6"/>
      <c r="E36" s="31"/>
      <c r="F36" s="106"/>
    </row>
    <row r="37" spans="1:7" ht="18" customHeight="1">
      <c r="A37" s="103" t="s">
        <v>29</v>
      </c>
      <c r="B37" s="12" t="s">
        <v>84</v>
      </c>
      <c r="C37" s="30">
        <f>C39+C40-C41</f>
        <v>1000</v>
      </c>
      <c r="D37" s="13">
        <f>D39+D40-D41</f>
        <v>71923</v>
      </c>
      <c r="E37" s="30">
        <f>E39+E40-E41</f>
        <v>0</v>
      </c>
      <c r="F37" s="116"/>
      <c r="G37" s="3">
        <f>D11+D17-D28</f>
        <v>71923</v>
      </c>
    </row>
    <row r="38" spans="1:6" ht="18" customHeight="1">
      <c r="A38" s="110"/>
      <c r="B38" s="5"/>
      <c r="C38" s="31"/>
      <c r="D38" s="6"/>
      <c r="E38" s="31"/>
      <c r="F38" s="106"/>
    </row>
    <row r="39" spans="1:6" ht="18" customHeight="1">
      <c r="A39" s="105" t="s">
        <v>5</v>
      </c>
      <c r="B39" s="5" t="s">
        <v>83</v>
      </c>
      <c r="C39" s="31">
        <v>24000</v>
      </c>
      <c r="D39" s="6">
        <v>65822</v>
      </c>
      <c r="E39" s="31">
        <v>23000</v>
      </c>
      <c r="F39" s="106"/>
    </row>
    <row r="40" spans="1:6" ht="18" customHeight="1">
      <c r="A40" s="105" t="s">
        <v>6</v>
      </c>
      <c r="B40" s="5" t="s">
        <v>81</v>
      </c>
      <c r="C40" s="31">
        <v>30000</v>
      </c>
      <c r="D40" s="6">
        <v>41450</v>
      </c>
      <c r="E40" s="31">
        <v>30000</v>
      </c>
      <c r="F40" s="106"/>
    </row>
    <row r="41" spans="1:6" ht="18" customHeight="1">
      <c r="A41" s="105" t="s">
        <v>7</v>
      </c>
      <c r="B41" s="5" t="s">
        <v>82</v>
      </c>
      <c r="C41" s="31">
        <v>53000</v>
      </c>
      <c r="D41" s="6">
        <v>35349</v>
      </c>
      <c r="E41" s="31">
        <v>53000</v>
      </c>
      <c r="F41" s="106"/>
    </row>
    <row r="42" spans="1:6" ht="18" customHeight="1" thickBot="1">
      <c r="A42" s="117"/>
      <c r="B42" s="118"/>
      <c r="C42" s="119"/>
      <c r="D42" s="120"/>
      <c r="E42" s="119"/>
      <c r="F42" s="121"/>
    </row>
    <row r="43" spans="3:5" ht="12.75">
      <c r="C43" s="3"/>
      <c r="D43" s="3"/>
      <c r="E43" s="3"/>
    </row>
    <row r="44" spans="3:5" ht="12.75">
      <c r="C44" s="3"/>
      <c r="D44" s="3"/>
      <c r="E44" s="3"/>
    </row>
    <row r="45" spans="3:5" ht="12.75">
      <c r="C45" s="3"/>
      <c r="D45" s="3"/>
      <c r="E45" s="3"/>
    </row>
    <row r="46" spans="3:5" ht="12.75">
      <c r="C46" s="3"/>
      <c r="D46" s="3"/>
      <c r="E46" s="3"/>
    </row>
    <row r="47" spans="3:5" ht="12.75">
      <c r="C47" s="3"/>
      <c r="D47" s="3"/>
      <c r="E47" s="3"/>
    </row>
    <row r="48" spans="3:5" ht="12.75">
      <c r="C48" s="3"/>
      <c r="D48" s="3"/>
      <c r="E48" s="3"/>
    </row>
    <row r="49" spans="3:5" ht="12.75">
      <c r="C49" s="3"/>
      <c r="D49" s="3"/>
      <c r="E49" s="3"/>
    </row>
    <row r="50" spans="3:5" ht="12.75">
      <c r="C50" s="3"/>
      <c r="D50" s="3"/>
      <c r="E50" s="3"/>
    </row>
    <row r="51" spans="3:5" ht="12.75">
      <c r="C51" s="3"/>
      <c r="D51" s="3"/>
      <c r="E51" s="3"/>
    </row>
    <row r="52" spans="3:5" ht="12.75">
      <c r="C52" s="3"/>
      <c r="D52" s="3"/>
      <c r="E52" s="3"/>
    </row>
    <row r="53" spans="3:5" ht="12.75"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</sheetData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14.625" style="0" customWidth="1"/>
    <col min="2" max="2" width="7.125" style="0" customWidth="1"/>
    <col min="3" max="3" width="10.125" style="0" bestFit="1" customWidth="1"/>
    <col min="4" max="4" width="12.375" style="0" customWidth="1"/>
    <col min="5" max="5" width="61.25390625" style="0" customWidth="1"/>
  </cols>
  <sheetData>
    <row r="1" ht="15">
      <c r="A1" s="60" t="s">
        <v>76</v>
      </c>
    </row>
    <row r="2" ht="15">
      <c r="A2" s="60" t="s">
        <v>69</v>
      </c>
    </row>
    <row r="3" ht="15">
      <c r="A3" s="60" t="s">
        <v>78</v>
      </c>
    </row>
    <row r="4" ht="13.5" thickBot="1"/>
    <row r="5" spans="1:5" ht="24.75" customHeight="1" thickBot="1">
      <c r="A5" s="61" t="s">
        <v>31</v>
      </c>
      <c r="B5" s="45" t="s">
        <v>14</v>
      </c>
      <c r="C5" s="62" t="s">
        <v>32</v>
      </c>
      <c r="D5" s="62" t="s">
        <v>2</v>
      </c>
      <c r="E5" s="63" t="s">
        <v>33</v>
      </c>
    </row>
    <row r="6" spans="1:5" ht="30" customHeight="1">
      <c r="A6" s="39">
        <v>1</v>
      </c>
      <c r="B6" s="40"/>
      <c r="C6" s="41"/>
      <c r="D6" s="41">
        <v>5921</v>
      </c>
      <c r="E6" s="42" t="s">
        <v>89</v>
      </c>
    </row>
    <row r="7" spans="1:5" ht="30" customHeight="1">
      <c r="A7" s="43">
        <v>2</v>
      </c>
      <c r="B7" s="37"/>
      <c r="C7" s="38"/>
      <c r="D7" s="38">
        <v>1110</v>
      </c>
      <c r="E7" s="91" t="s">
        <v>90</v>
      </c>
    </row>
    <row r="8" spans="1:5" ht="30" customHeight="1" thickBot="1">
      <c r="A8" s="57" t="s">
        <v>48</v>
      </c>
      <c r="B8" s="64" t="s">
        <v>38</v>
      </c>
      <c r="C8" s="55">
        <v>30000</v>
      </c>
      <c r="D8" s="55">
        <f>SUM(D6:D7)</f>
        <v>7031</v>
      </c>
      <c r="E8" s="46"/>
    </row>
    <row r="9" spans="1:5" ht="12.75" customHeight="1" thickBot="1">
      <c r="A9" s="73"/>
      <c r="B9" s="74"/>
      <c r="C9" s="75"/>
      <c r="D9" s="75"/>
      <c r="E9" s="76"/>
    </row>
    <row r="10" spans="1:5" ht="30" customHeight="1">
      <c r="A10" s="47">
        <v>1</v>
      </c>
      <c r="B10" s="40"/>
      <c r="C10" s="41"/>
      <c r="D10" s="41">
        <v>187060</v>
      </c>
      <c r="E10" s="51" t="s">
        <v>91</v>
      </c>
    </row>
    <row r="11" spans="1:5" ht="30" customHeight="1">
      <c r="A11" s="43">
        <f>A10+1</f>
        <v>2</v>
      </c>
      <c r="B11" s="37"/>
      <c r="C11" s="38"/>
      <c r="D11" s="38">
        <v>14640</v>
      </c>
      <c r="E11" s="50" t="s">
        <v>92</v>
      </c>
    </row>
    <row r="12" spans="1:5" ht="30" customHeight="1">
      <c r="A12" s="71">
        <v>3</v>
      </c>
      <c r="B12" s="67"/>
      <c r="C12" s="33"/>
      <c r="D12" s="33">
        <v>31</v>
      </c>
      <c r="E12" s="68" t="s">
        <v>93</v>
      </c>
    </row>
    <row r="13" spans="1:5" ht="30" customHeight="1" thickBot="1">
      <c r="A13" s="57" t="s">
        <v>50</v>
      </c>
      <c r="B13" s="54" t="s">
        <v>47</v>
      </c>
      <c r="C13" s="55">
        <v>588000</v>
      </c>
      <c r="D13" s="55">
        <f>SUM(D10:D12)</f>
        <v>201731</v>
      </c>
      <c r="E13" s="46"/>
    </row>
    <row r="14" spans="1:5" ht="10.5" customHeight="1" thickBot="1">
      <c r="A14" s="73"/>
      <c r="B14" s="77"/>
      <c r="C14" s="75"/>
      <c r="D14" s="75"/>
      <c r="E14" s="76"/>
    </row>
    <row r="15" spans="1:5" ht="30" customHeight="1">
      <c r="A15" s="39">
        <v>1</v>
      </c>
      <c r="B15" s="40"/>
      <c r="C15" s="41"/>
      <c r="D15" s="41">
        <v>25620</v>
      </c>
      <c r="E15" s="48" t="s">
        <v>87</v>
      </c>
    </row>
    <row r="16" spans="1:5" ht="30" customHeight="1">
      <c r="A16" s="43">
        <v>2</v>
      </c>
      <c r="B16" s="36"/>
      <c r="C16" s="38"/>
      <c r="D16" s="38">
        <v>36560</v>
      </c>
      <c r="E16" s="50" t="s">
        <v>94</v>
      </c>
    </row>
    <row r="17" spans="1:5" ht="30" customHeight="1" thickBot="1">
      <c r="A17" s="57" t="s">
        <v>54</v>
      </c>
      <c r="B17" s="58">
        <v>6120</v>
      </c>
      <c r="C17" s="59">
        <v>102000</v>
      </c>
      <c r="D17" s="59">
        <f>SUM(D15:D16)</f>
        <v>62180</v>
      </c>
      <c r="E17" s="56"/>
    </row>
    <row r="18" spans="3:4" ht="12.75">
      <c r="C18" s="3"/>
      <c r="D18" s="3"/>
    </row>
    <row r="19" spans="3:4" ht="12.75">
      <c r="C19" s="3"/>
      <c r="D19" s="3"/>
    </row>
    <row r="20" spans="3:4" ht="12.75">
      <c r="C20" s="3"/>
      <c r="D20" s="3"/>
    </row>
    <row r="21" ht="15">
      <c r="A21" s="60" t="s">
        <v>77</v>
      </c>
    </row>
    <row r="22" ht="13.5" thickBot="1"/>
    <row r="23" spans="2:5" ht="33.75" customHeight="1">
      <c r="B23" s="83">
        <v>1</v>
      </c>
      <c r="C23" s="84">
        <v>3619</v>
      </c>
      <c r="D23" s="93" t="s">
        <v>95</v>
      </c>
      <c r="E23" s="94"/>
    </row>
    <row r="24" spans="2:5" ht="12.75">
      <c r="B24" s="95">
        <v>2</v>
      </c>
      <c r="C24" s="97">
        <v>31730</v>
      </c>
      <c r="D24" s="78" t="s">
        <v>88</v>
      </c>
      <c r="E24" s="85"/>
    </row>
    <row r="25" spans="2:5" ht="18.75" customHeight="1">
      <c r="B25" s="96"/>
      <c r="C25" s="97"/>
      <c r="D25" s="79" t="s">
        <v>86</v>
      </c>
      <c r="E25" s="86"/>
    </row>
    <row r="26" spans="2:5" ht="20.25" customHeight="1" thickBot="1">
      <c r="B26" s="87" t="s">
        <v>74</v>
      </c>
      <c r="C26" s="88">
        <f>SUM(C23:C25)</f>
        <v>35349</v>
      </c>
      <c r="D26" s="89"/>
      <c r="E26" s="90"/>
    </row>
    <row r="27" spans="2:5" ht="12.75">
      <c r="B27" s="3"/>
      <c r="C27" s="3"/>
      <c r="D27" s="3"/>
      <c r="E27" s="3"/>
    </row>
    <row r="28" spans="2:5" ht="12.75">
      <c r="B28" s="3"/>
      <c r="C28" s="3"/>
      <c r="D28" s="3"/>
      <c r="E28" s="3"/>
    </row>
  </sheetData>
  <mergeCells count="3">
    <mergeCell ref="D23:E23"/>
    <mergeCell ref="B24:B25"/>
    <mergeCell ref="C24:C25"/>
  </mergeCells>
  <printOptions/>
  <pageMargins left="0.75" right="0.75" top="1" bottom="1" header="0.5" footer="0.5"/>
  <pageSetup fitToHeight="1" fitToWidth="1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workbookViewId="0" topLeftCell="A1">
      <selection activeCell="A1" sqref="A1:IV16384"/>
    </sheetView>
  </sheetViews>
  <sheetFormatPr defaultColWidth="9.00390625" defaultRowHeight="12.75"/>
  <cols>
    <col min="2" max="2" width="35.625" style="0" customWidth="1"/>
    <col min="3" max="3" width="20.75390625" style="0" customWidth="1"/>
    <col min="4" max="4" width="14.375" style="0" customWidth="1"/>
    <col min="5" max="5" width="14.375" style="0" hidden="1" customWidth="1"/>
    <col min="6" max="8" width="10.125" style="0" bestFit="1" customWidth="1"/>
  </cols>
  <sheetData>
    <row r="1" spans="1:2" ht="15">
      <c r="A1" s="72" t="s">
        <v>5</v>
      </c>
      <c r="B1" s="60" t="s">
        <v>70</v>
      </c>
    </row>
    <row r="2" ht="15">
      <c r="B2" s="60" t="s">
        <v>69</v>
      </c>
    </row>
    <row r="3" ht="21" customHeight="1">
      <c r="B3" s="60" t="s">
        <v>67</v>
      </c>
    </row>
    <row r="6" spans="1:6" ht="26.25" customHeight="1">
      <c r="A6" s="11"/>
      <c r="B6" s="1" t="s">
        <v>0</v>
      </c>
      <c r="C6" s="1" t="s">
        <v>1</v>
      </c>
      <c r="D6" s="1" t="s">
        <v>2</v>
      </c>
      <c r="E6" s="1" t="s">
        <v>75</v>
      </c>
      <c r="F6" s="1" t="s">
        <v>3</v>
      </c>
    </row>
    <row r="7" spans="1:6" ht="18" customHeight="1">
      <c r="A7" s="19"/>
      <c r="B7" s="4"/>
      <c r="C7" s="19"/>
      <c r="D7" s="4"/>
      <c r="E7" s="19"/>
      <c r="F7" s="19"/>
    </row>
    <row r="8" spans="1:6" ht="18" customHeight="1">
      <c r="A8" s="20" t="s">
        <v>4</v>
      </c>
      <c r="B8" s="12" t="s">
        <v>11</v>
      </c>
      <c r="C8" s="30">
        <f>C9+C10-C11</f>
        <v>194000</v>
      </c>
      <c r="D8" s="13">
        <f>D9+D10-D11</f>
        <v>169167</v>
      </c>
      <c r="E8" s="30">
        <f>E9+E10-E11</f>
        <v>110000</v>
      </c>
      <c r="F8" s="20"/>
    </row>
    <row r="9" spans="1:6" ht="18" customHeight="1">
      <c r="A9" s="21" t="s">
        <v>5</v>
      </c>
      <c r="B9" s="5" t="s">
        <v>8</v>
      </c>
      <c r="C9" s="31">
        <v>194000</v>
      </c>
      <c r="D9" s="6">
        <v>150725</v>
      </c>
      <c r="E9" s="31">
        <v>126000</v>
      </c>
      <c r="F9" s="24"/>
    </row>
    <row r="10" spans="1:6" ht="18" customHeight="1">
      <c r="A10" s="21" t="s">
        <v>6</v>
      </c>
      <c r="B10" s="5" t="s">
        <v>9</v>
      </c>
      <c r="C10" s="31">
        <v>20000</v>
      </c>
      <c r="D10" s="6">
        <v>58471</v>
      </c>
      <c r="E10" s="31">
        <v>30000</v>
      </c>
      <c r="F10" s="24"/>
    </row>
    <row r="11" spans="1:6" ht="18" customHeight="1">
      <c r="A11" s="21" t="s">
        <v>7</v>
      </c>
      <c r="B11" s="5" t="s">
        <v>10</v>
      </c>
      <c r="C11" s="31">
        <v>20000</v>
      </c>
      <c r="D11" s="6">
        <v>40029</v>
      </c>
      <c r="E11" s="31">
        <v>46000</v>
      </c>
      <c r="F11" s="24"/>
    </row>
    <row r="12" spans="1:6" ht="18" customHeight="1">
      <c r="A12" s="22"/>
      <c r="B12" s="8"/>
      <c r="C12" s="32"/>
      <c r="D12" s="10"/>
      <c r="E12" s="80"/>
      <c r="F12" s="22"/>
    </row>
    <row r="13" spans="1:6" ht="18" customHeight="1">
      <c r="A13" s="23"/>
      <c r="B13" s="14"/>
      <c r="C13" s="33"/>
      <c r="D13" s="16"/>
      <c r="E13" s="81"/>
      <c r="F13" s="23"/>
    </row>
    <row r="14" spans="1:6" ht="18" customHeight="1">
      <c r="A14" s="20" t="s">
        <v>12</v>
      </c>
      <c r="B14" s="12" t="s">
        <v>13</v>
      </c>
      <c r="C14" s="30">
        <f>C18+C19+C20</f>
        <v>500000</v>
      </c>
      <c r="D14" s="13">
        <f>D18+D19+D20+D17+D21</f>
        <v>603951</v>
      </c>
      <c r="E14" s="30">
        <f>E18+E19+E20+E17+E21</f>
        <v>747000</v>
      </c>
      <c r="F14" s="35">
        <f>D14/C14</f>
        <v>1.207902</v>
      </c>
    </row>
    <row r="15" spans="1:6" ht="18" customHeight="1">
      <c r="A15" s="24"/>
      <c r="B15" s="5"/>
      <c r="C15" s="31"/>
      <c r="D15" s="7"/>
      <c r="E15" s="82"/>
      <c r="F15" s="24"/>
    </row>
    <row r="16" spans="1:6" ht="18" customHeight="1">
      <c r="A16" s="25" t="s">
        <v>14</v>
      </c>
      <c r="B16" s="5"/>
      <c r="C16" s="31"/>
      <c r="D16" s="7"/>
      <c r="E16" s="82"/>
      <c r="F16" s="24"/>
    </row>
    <row r="17" spans="1:6" ht="18" customHeight="1">
      <c r="A17" s="26" t="s">
        <v>58</v>
      </c>
      <c r="B17" s="5" t="s">
        <v>59</v>
      </c>
      <c r="C17" s="31"/>
      <c r="D17" s="7">
        <v>349</v>
      </c>
      <c r="E17" s="82"/>
      <c r="F17" s="24"/>
    </row>
    <row r="18" spans="1:6" ht="18" customHeight="1">
      <c r="A18" s="26" t="s">
        <v>15</v>
      </c>
      <c r="B18" s="5" t="s">
        <v>16</v>
      </c>
      <c r="C18" s="31">
        <v>499000</v>
      </c>
      <c r="D18" s="6">
        <v>596637</v>
      </c>
      <c r="E18" s="31">
        <v>745000</v>
      </c>
      <c r="F18" s="24"/>
    </row>
    <row r="19" spans="1:6" ht="18" customHeight="1">
      <c r="A19" s="26" t="s">
        <v>19</v>
      </c>
      <c r="B19" s="5" t="s">
        <v>20</v>
      </c>
      <c r="C19" s="31"/>
      <c r="D19" s="6">
        <v>4397</v>
      </c>
      <c r="E19" s="31"/>
      <c r="F19" s="24"/>
    </row>
    <row r="20" spans="1:6" ht="18" customHeight="1">
      <c r="A20" s="26" t="s">
        <v>17</v>
      </c>
      <c r="B20" s="5" t="s">
        <v>18</v>
      </c>
      <c r="C20" s="31">
        <v>1000</v>
      </c>
      <c r="D20" s="6">
        <v>2567</v>
      </c>
      <c r="E20" s="31">
        <v>2000</v>
      </c>
      <c r="F20" s="24"/>
    </row>
    <row r="21" spans="1:6" ht="18" customHeight="1">
      <c r="A21" s="26" t="s">
        <v>66</v>
      </c>
      <c r="B21" s="65" t="s">
        <v>60</v>
      </c>
      <c r="C21" s="31"/>
      <c r="D21" s="6">
        <v>1</v>
      </c>
      <c r="E21" s="31"/>
      <c r="F21" s="24"/>
    </row>
    <row r="22" spans="1:6" ht="18" customHeight="1">
      <c r="A22" s="27"/>
      <c r="B22" s="5"/>
      <c r="C22" s="31"/>
      <c r="D22" s="6"/>
      <c r="E22" s="31"/>
      <c r="F22" s="24"/>
    </row>
    <row r="23" spans="1:6" ht="18" customHeight="1">
      <c r="A23" s="28"/>
      <c r="B23" s="17" t="s">
        <v>21</v>
      </c>
      <c r="C23" s="34">
        <f>C8+C14</f>
        <v>694000</v>
      </c>
      <c r="D23" s="18">
        <f>D8+D14</f>
        <v>773118</v>
      </c>
      <c r="E23" s="34">
        <f>E8+E14</f>
        <v>857000</v>
      </c>
      <c r="F23" s="22"/>
    </row>
    <row r="24" spans="1:6" ht="18" customHeight="1">
      <c r="A24" s="23"/>
      <c r="B24" s="14"/>
      <c r="C24" s="33"/>
      <c r="D24" s="15"/>
      <c r="E24" s="33"/>
      <c r="F24" s="23"/>
    </row>
    <row r="25" spans="1:8" ht="18" customHeight="1">
      <c r="A25" s="20" t="s">
        <v>22</v>
      </c>
      <c r="B25" s="12" t="s">
        <v>23</v>
      </c>
      <c r="C25" s="30">
        <f>C28+C29+C30+C31+C32</f>
        <v>690000</v>
      </c>
      <c r="D25" s="13">
        <f>D28+D29+D30+D31+D32</f>
        <v>651629</v>
      </c>
      <c r="E25" s="30">
        <f>E28+E29+E30+E31+E32</f>
        <v>857000</v>
      </c>
      <c r="F25" s="35">
        <f>D25/C25</f>
        <v>0.9443898550724638</v>
      </c>
      <c r="H25" s="3"/>
    </row>
    <row r="26" spans="1:6" ht="18" customHeight="1">
      <c r="A26" s="24"/>
      <c r="B26" s="5"/>
      <c r="C26" s="31"/>
      <c r="D26" s="6"/>
      <c r="E26" s="31"/>
      <c r="F26" s="24"/>
    </row>
    <row r="27" spans="1:6" ht="18" customHeight="1">
      <c r="A27" s="25" t="s">
        <v>14</v>
      </c>
      <c r="B27" s="5"/>
      <c r="C27" s="31"/>
      <c r="D27" s="6"/>
      <c r="E27" s="31"/>
      <c r="F27" s="24"/>
    </row>
    <row r="28" spans="1:6" ht="18" customHeight="1">
      <c r="A28" s="29">
        <v>2960</v>
      </c>
      <c r="B28" s="5" t="s">
        <v>24</v>
      </c>
      <c r="C28" s="31">
        <v>100000</v>
      </c>
      <c r="D28" s="6">
        <v>111885</v>
      </c>
      <c r="E28" s="31">
        <v>136000</v>
      </c>
      <c r="F28" s="24"/>
    </row>
    <row r="29" spans="1:6" ht="18" customHeight="1">
      <c r="A29" s="29">
        <v>4210</v>
      </c>
      <c r="B29" s="5" t="s">
        <v>25</v>
      </c>
      <c r="C29" s="31">
        <v>20000</v>
      </c>
      <c r="D29" s="6">
        <v>19760</v>
      </c>
      <c r="E29" s="31">
        <v>30000</v>
      </c>
      <c r="F29" s="24"/>
    </row>
    <row r="30" spans="1:6" ht="18" customHeight="1">
      <c r="A30" s="29">
        <v>4270</v>
      </c>
      <c r="B30" s="5" t="s">
        <v>26</v>
      </c>
      <c r="C30" s="31">
        <v>20000</v>
      </c>
      <c r="D30" s="6">
        <v>10513</v>
      </c>
      <c r="E30" s="31"/>
      <c r="F30" s="24"/>
    </row>
    <row r="31" spans="1:6" ht="18" customHeight="1">
      <c r="A31" s="29">
        <v>4300</v>
      </c>
      <c r="B31" s="5" t="s">
        <v>27</v>
      </c>
      <c r="C31" s="31">
        <v>490000</v>
      </c>
      <c r="D31" s="6">
        <v>449774</v>
      </c>
      <c r="E31" s="31">
        <v>589000</v>
      </c>
      <c r="F31" s="24"/>
    </row>
    <row r="32" spans="1:6" ht="18" customHeight="1">
      <c r="A32" s="29">
        <v>6120</v>
      </c>
      <c r="B32" s="5" t="s">
        <v>28</v>
      </c>
      <c r="C32" s="31">
        <v>60000</v>
      </c>
      <c r="D32" s="6">
        <v>59697</v>
      </c>
      <c r="E32" s="31">
        <v>102000</v>
      </c>
      <c r="F32" s="24"/>
    </row>
    <row r="33" spans="1:6" ht="18" customHeight="1">
      <c r="A33" s="22"/>
      <c r="B33" s="8"/>
      <c r="C33" s="32"/>
      <c r="D33" s="9"/>
      <c r="E33" s="32"/>
      <c r="F33" s="22"/>
    </row>
    <row r="34" spans="1:6" ht="18" customHeight="1">
      <c r="A34" s="24"/>
      <c r="B34" s="5"/>
      <c r="C34" s="31"/>
      <c r="D34" s="6"/>
      <c r="E34" s="31"/>
      <c r="F34" s="24"/>
    </row>
    <row r="35" spans="1:7" ht="18" customHeight="1">
      <c r="A35" s="20" t="s">
        <v>29</v>
      </c>
      <c r="B35" s="12" t="s">
        <v>30</v>
      </c>
      <c r="C35" s="30">
        <f>C37+C38-C39</f>
        <v>4000</v>
      </c>
      <c r="D35" s="13">
        <f>D37+D38-D39</f>
        <v>121489</v>
      </c>
      <c r="E35" s="30">
        <f>E37+E38-E39</f>
        <v>0</v>
      </c>
      <c r="F35" s="31"/>
      <c r="G35" s="3">
        <f>D8+D14-D25</f>
        <v>121489</v>
      </c>
    </row>
    <row r="36" spans="1:6" ht="18" customHeight="1">
      <c r="A36" s="24"/>
      <c r="B36" s="5"/>
      <c r="C36" s="31"/>
      <c r="D36" s="6"/>
      <c r="E36" s="31"/>
      <c r="F36" s="24"/>
    </row>
    <row r="37" spans="1:6" ht="18" customHeight="1">
      <c r="A37" s="21" t="s">
        <v>5</v>
      </c>
      <c r="B37" s="5" t="s">
        <v>8</v>
      </c>
      <c r="C37" s="31">
        <v>4000</v>
      </c>
      <c r="D37" s="6">
        <v>141458</v>
      </c>
      <c r="E37" s="31">
        <v>23000</v>
      </c>
      <c r="F37" s="24"/>
    </row>
    <row r="38" spans="1:6" ht="18" customHeight="1">
      <c r="A38" s="21" t="s">
        <v>6</v>
      </c>
      <c r="B38" s="5" t="s">
        <v>9</v>
      </c>
      <c r="C38" s="31">
        <v>20000</v>
      </c>
      <c r="D38" s="6">
        <v>12171</v>
      </c>
      <c r="E38" s="31">
        <v>30000</v>
      </c>
      <c r="F38" s="24"/>
    </row>
    <row r="39" spans="1:6" ht="18" customHeight="1">
      <c r="A39" s="21" t="s">
        <v>7</v>
      </c>
      <c r="B39" s="5" t="s">
        <v>10</v>
      </c>
      <c r="C39" s="31">
        <v>20000</v>
      </c>
      <c r="D39" s="6">
        <v>32140</v>
      </c>
      <c r="E39" s="31">
        <v>53000</v>
      </c>
      <c r="F39" s="24"/>
    </row>
    <row r="40" spans="1:6" ht="18" customHeight="1">
      <c r="A40" s="22"/>
      <c r="B40" s="8"/>
      <c r="C40" s="32"/>
      <c r="D40" s="9"/>
      <c r="E40" s="32"/>
      <c r="F40" s="22"/>
    </row>
    <row r="41" spans="3:5" ht="12.75">
      <c r="C41" s="3"/>
      <c r="D41" s="3"/>
      <c r="E41" s="3"/>
    </row>
    <row r="42" spans="3:5" ht="12.75">
      <c r="C42" s="3"/>
      <c r="D42" s="3"/>
      <c r="E42" s="3"/>
    </row>
    <row r="43" spans="3:5" ht="12.75">
      <c r="C43" s="3"/>
      <c r="D43" s="3"/>
      <c r="E43" s="3"/>
    </row>
    <row r="44" spans="3:5" ht="12.75">
      <c r="C44" s="3"/>
      <c r="D44" s="3"/>
      <c r="E44" s="3"/>
    </row>
    <row r="45" spans="3:5" ht="12.75">
      <c r="C45" s="3"/>
      <c r="D45" s="3"/>
      <c r="E45" s="3"/>
    </row>
    <row r="46" spans="3:5" ht="12.75">
      <c r="C46" s="3"/>
      <c r="D46" s="3"/>
      <c r="E46" s="3"/>
    </row>
    <row r="47" spans="3:5" ht="12.75">
      <c r="C47" s="3"/>
      <c r="D47" s="3"/>
      <c r="E47" s="3"/>
    </row>
    <row r="48" spans="3:5" ht="12.75">
      <c r="C48" s="3"/>
      <c r="D48" s="3"/>
      <c r="E48" s="3"/>
    </row>
    <row r="49" spans="3:5" ht="12.75">
      <c r="C49" s="3"/>
      <c r="D49" s="3"/>
      <c r="E49" s="3"/>
    </row>
    <row r="50" spans="3:5" ht="12.75">
      <c r="C50" s="3"/>
      <c r="D50" s="3"/>
      <c r="E50" s="3"/>
    </row>
    <row r="51" spans="3:5" ht="12.75">
      <c r="C51" s="3"/>
      <c r="D51" s="3"/>
      <c r="E51" s="3"/>
    </row>
    <row r="52" spans="3:5" ht="12.75">
      <c r="C52" s="3"/>
      <c r="D52" s="3"/>
      <c r="E52" s="3"/>
    </row>
    <row r="53" spans="3:5" ht="12.75"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36">
      <selection activeCell="A36" sqref="A1:IV16384"/>
    </sheetView>
  </sheetViews>
  <sheetFormatPr defaultColWidth="9.00390625" defaultRowHeight="12.75"/>
  <cols>
    <col min="1" max="1" width="14.625" style="0" customWidth="1"/>
    <col min="2" max="2" width="7.125" style="0" customWidth="1"/>
    <col min="3" max="3" width="10.125" style="0" bestFit="1" customWidth="1"/>
    <col min="4" max="4" width="12.375" style="0" customWidth="1"/>
    <col min="5" max="5" width="58.875" style="0" customWidth="1"/>
  </cols>
  <sheetData>
    <row r="1" ht="15">
      <c r="A1" s="60" t="s">
        <v>76</v>
      </c>
    </row>
    <row r="2" ht="15">
      <c r="A2" s="60" t="s">
        <v>69</v>
      </c>
    </row>
    <row r="3" ht="15">
      <c r="A3" s="60" t="s">
        <v>67</v>
      </c>
    </row>
    <row r="4" ht="13.5" thickBot="1"/>
    <row r="5" spans="1:5" ht="24.75" customHeight="1" thickBot="1">
      <c r="A5" s="61" t="s">
        <v>31</v>
      </c>
      <c r="B5" s="45" t="s">
        <v>14</v>
      </c>
      <c r="C5" s="62" t="s">
        <v>32</v>
      </c>
      <c r="D5" s="62" t="s">
        <v>2</v>
      </c>
      <c r="E5" s="63" t="s">
        <v>33</v>
      </c>
    </row>
    <row r="6" spans="1:5" ht="30" customHeight="1">
      <c r="A6" s="39">
        <v>1</v>
      </c>
      <c r="B6" s="40"/>
      <c r="C6" s="41"/>
      <c r="D6" s="41">
        <v>881</v>
      </c>
      <c r="E6" s="42" t="s">
        <v>36</v>
      </c>
    </row>
    <row r="7" spans="1:5" ht="30" customHeight="1">
      <c r="A7" s="43">
        <v>2</v>
      </c>
      <c r="B7" s="37"/>
      <c r="C7" s="38"/>
      <c r="D7" s="38">
        <v>3114</v>
      </c>
      <c r="E7" s="44" t="s">
        <v>35</v>
      </c>
    </row>
    <row r="8" spans="1:5" ht="30" customHeight="1">
      <c r="A8" s="43">
        <v>3</v>
      </c>
      <c r="B8" s="37"/>
      <c r="C8" s="38"/>
      <c r="D8" s="38">
        <v>8680</v>
      </c>
      <c r="E8" s="44" t="s">
        <v>36</v>
      </c>
    </row>
    <row r="9" spans="1:5" ht="30" customHeight="1">
      <c r="A9" s="43">
        <v>4</v>
      </c>
      <c r="B9" s="37"/>
      <c r="C9" s="38"/>
      <c r="D9" s="38">
        <v>6616</v>
      </c>
      <c r="E9" s="44" t="s">
        <v>37</v>
      </c>
    </row>
    <row r="10" spans="1:5" ht="30" customHeight="1">
      <c r="A10" s="66">
        <v>5</v>
      </c>
      <c r="B10" s="67"/>
      <c r="C10" s="33"/>
      <c r="D10" s="33">
        <v>194</v>
      </c>
      <c r="E10" s="68" t="s">
        <v>61</v>
      </c>
    </row>
    <row r="11" spans="1:5" ht="30" customHeight="1">
      <c r="A11" s="66">
        <v>6</v>
      </c>
      <c r="B11" s="67"/>
      <c r="C11" s="33"/>
      <c r="D11" s="33">
        <v>275</v>
      </c>
      <c r="E11" s="68" t="s">
        <v>62</v>
      </c>
    </row>
    <row r="12" spans="1:5" ht="30" customHeight="1" thickBot="1">
      <c r="A12" s="57" t="s">
        <v>48</v>
      </c>
      <c r="B12" s="64" t="s">
        <v>38</v>
      </c>
      <c r="C12" s="55">
        <v>20000</v>
      </c>
      <c r="D12" s="55">
        <f>SUM(D6:D11)</f>
        <v>19760</v>
      </c>
      <c r="E12" s="46"/>
    </row>
    <row r="13" spans="1:5" ht="12.75" customHeight="1" thickBot="1">
      <c r="A13" s="73"/>
      <c r="B13" s="74"/>
      <c r="C13" s="75"/>
      <c r="D13" s="75"/>
      <c r="E13" s="76"/>
    </row>
    <row r="14" spans="1:5" ht="30" customHeight="1">
      <c r="A14" s="47">
        <v>1</v>
      </c>
      <c r="B14" s="40"/>
      <c r="C14" s="41"/>
      <c r="D14" s="41">
        <v>3067</v>
      </c>
      <c r="E14" s="48" t="s">
        <v>39</v>
      </c>
    </row>
    <row r="15" spans="1:5" ht="30" customHeight="1">
      <c r="A15" s="49">
        <v>2</v>
      </c>
      <c r="B15" s="37"/>
      <c r="C15" s="38"/>
      <c r="D15" s="38">
        <v>1156</v>
      </c>
      <c r="E15" s="50" t="s">
        <v>55</v>
      </c>
    </row>
    <row r="16" spans="1:5" ht="30" customHeight="1">
      <c r="A16" s="53">
        <v>3</v>
      </c>
      <c r="B16" s="37"/>
      <c r="C16" s="38"/>
      <c r="D16" s="38">
        <v>1179</v>
      </c>
      <c r="E16" s="50" t="s">
        <v>40</v>
      </c>
    </row>
    <row r="17" spans="1:5" ht="30" customHeight="1">
      <c r="A17" s="69">
        <v>4</v>
      </c>
      <c r="B17" s="67"/>
      <c r="C17" s="33"/>
      <c r="D17" s="33">
        <v>2354</v>
      </c>
      <c r="E17" s="70" t="s">
        <v>63</v>
      </c>
    </row>
    <row r="18" spans="1:5" ht="30" customHeight="1">
      <c r="A18" s="69">
        <v>5</v>
      </c>
      <c r="B18" s="67"/>
      <c r="C18" s="33"/>
      <c r="D18" s="33">
        <v>2757</v>
      </c>
      <c r="E18" s="70" t="s">
        <v>68</v>
      </c>
    </row>
    <row r="19" spans="1:5" ht="30" customHeight="1" thickBot="1">
      <c r="A19" s="57" t="s">
        <v>49</v>
      </c>
      <c r="B19" s="54" t="s">
        <v>41</v>
      </c>
      <c r="C19" s="55">
        <v>20000</v>
      </c>
      <c r="D19" s="55">
        <f>SUM(D14:D18)</f>
        <v>10513</v>
      </c>
      <c r="E19" s="46"/>
    </row>
    <row r="20" spans="1:5" ht="12" customHeight="1" thickBot="1">
      <c r="A20" s="73"/>
      <c r="B20" s="77"/>
      <c r="C20" s="75"/>
      <c r="D20" s="75"/>
      <c r="E20" s="76"/>
    </row>
    <row r="21" spans="1:5" ht="30" customHeight="1">
      <c r="A21" s="47">
        <v>1</v>
      </c>
      <c r="B21" s="40"/>
      <c r="C21" s="41"/>
      <c r="D21" s="41">
        <v>429298</v>
      </c>
      <c r="E21" s="51" t="s">
        <v>42</v>
      </c>
    </row>
    <row r="22" spans="1:5" ht="30" customHeight="1">
      <c r="A22" s="43">
        <f aca="true" t="shared" si="0" ref="A22:A27">A21+1</f>
        <v>2</v>
      </c>
      <c r="B22" s="37"/>
      <c r="C22" s="38"/>
      <c r="D22" s="38">
        <v>383</v>
      </c>
      <c r="E22" s="50" t="s">
        <v>57</v>
      </c>
    </row>
    <row r="23" spans="1:5" ht="30" customHeight="1">
      <c r="A23" s="43">
        <f t="shared" si="0"/>
        <v>3</v>
      </c>
      <c r="B23" s="37"/>
      <c r="C23" s="38"/>
      <c r="D23" s="38">
        <v>93</v>
      </c>
      <c r="E23" s="50" t="s">
        <v>56</v>
      </c>
    </row>
    <row r="24" spans="1:5" ht="30" customHeight="1">
      <c r="A24" s="43">
        <f t="shared" si="0"/>
        <v>4</v>
      </c>
      <c r="B24" s="37"/>
      <c r="C24" s="38"/>
      <c r="D24" s="38">
        <v>950</v>
      </c>
      <c r="E24" s="50" t="s">
        <v>43</v>
      </c>
    </row>
    <row r="25" spans="1:5" ht="30" customHeight="1">
      <c r="A25" s="43">
        <f t="shared" si="0"/>
        <v>5</v>
      </c>
      <c r="B25" s="37"/>
      <c r="C25" s="38"/>
      <c r="D25" s="38">
        <v>5490</v>
      </c>
      <c r="E25" s="50" t="s">
        <v>44</v>
      </c>
    </row>
    <row r="26" spans="1:5" ht="30" customHeight="1">
      <c r="A26" s="43">
        <f t="shared" si="0"/>
        <v>6</v>
      </c>
      <c r="B26" s="37"/>
      <c r="C26" s="38"/>
      <c r="D26" s="38">
        <v>11556</v>
      </c>
      <c r="E26" s="50" t="s">
        <v>46</v>
      </c>
    </row>
    <row r="27" spans="1:5" ht="30" customHeight="1">
      <c r="A27" s="52">
        <f t="shared" si="0"/>
        <v>7</v>
      </c>
      <c r="B27" s="37"/>
      <c r="C27" s="38"/>
      <c r="D27" s="38">
        <v>2000</v>
      </c>
      <c r="E27" s="44" t="s">
        <v>45</v>
      </c>
    </row>
    <row r="28" spans="1:5" ht="30" customHeight="1">
      <c r="A28" s="71">
        <v>8</v>
      </c>
      <c r="B28" s="67"/>
      <c r="C28" s="33"/>
      <c r="D28" s="33">
        <v>4</v>
      </c>
      <c r="E28" s="68" t="s">
        <v>64</v>
      </c>
    </row>
    <row r="29" spans="1:5" ht="30" customHeight="1" thickBot="1">
      <c r="A29" s="57" t="s">
        <v>50</v>
      </c>
      <c r="B29" s="54" t="s">
        <v>47</v>
      </c>
      <c r="C29" s="55">
        <v>490000</v>
      </c>
      <c r="D29" s="55">
        <f>SUM(D21:D28)</f>
        <v>449774</v>
      </c>
      <c r="E29" s="46"/>
    </row>
    <row r="30" spans="1:5" ht="10.5" customHeight="1" thickBot="1">
      <c r="A30" s="73"/>
      <c r="B30" s="77"/>
      <c r="C30" s="75"/>
      <c r="D30" s="75"/>
      <c r="E30" s="76"/>
    </row>
    <row r="31" spans="1:5" ht="30" customHeight="1">
      <c r="A31" s="39">
        <v>1</v>
      </c>
      <c r="B31" s="40"/>
      <c r="C31" s="41"/>
      <c r="D31" s="41">
        <v>4526</v>
      </c>
      <c r="E31" s="48" t="s">
        <v>34</v>
      </c>
    </row>
    <row r="32" spans="1:5" ht="30" customHeight="1">
      <c r="A32" s="43">
        <f>A31+1</f>
        <v>2</v>
      </c>
      <c r="B32" s="36"/>
      <c r="C32" s="38"/>
      <c r="D32" s="38">
        <v>9028</v>
      </c>
      <c r="E32" s="50" t="s">
        <v>51</v>
      </c>
    </row>
    <row r="33" spans="1:5" ht="30" customHeight="1">
      <c r="A33" s="43">
        <f>A32+1</f>
        <v>3</v>
      </c>
      <c r="B33" s="36"/>
      <c r="C33" s="38"/>
      <c r="D33" s="38">
        <v>21960</v>
      </c>
      <c r="E33" s="50" t="s">
        <v>52</v>
      </c>
    </row>
    <row r="34" spans="1:5" ht="30" customHeight="1">
      <c r="A34" s="43">
        <f>A33+1</f>
        <v>4</v>
      </c>
      <c r="B34" s="36"/>
      <c r="C34" s="38"/>
      <c r="D34" s="38">
        <v>5883</v>
      </c>
      <c r="E34" s="50" t="s">
        <v>53</v>
      </c>
    </row>
    <row r="35" spans="1:5" ht="30" customHeight="1">
      <c r="A35" s="66">
        <v>5</v>
      </c>
      <c r="B35" s="23"/>
      <c r="C35" s="33"/>
      <c r="D35" s="33">
        <v>18300</v>
      </c>
      <c r="E35" s="70" t="s">
        <v>65</v>
      </c>
    </row>
    <row r="36" spans="1:5" ht="30" customHeight="1" thickBot="1">
      <c r="A36" s="57" t="s">
        <v>54</v>
      </c>
      <c r="B36" s="58">
        <v>6120</v>
      </c>
      <c r="C36" s="59">
        <v>60000</v>
      </c>
      <c r="D36" s="59">
        <f>SUM(D31:D35)</f>
        <v>59697</v>
      </c>
      <c r="E36" s="56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ht="15">
      <c r="A40" s="60" t="s">
        <v>77</v>
      </c>
    </row>
    <row r="41" ht="13.5" thickBot="1"/>
    <row r="42" spans="2:5" ht="33.75" customHeight="1">
      <c r="B42" s="83">
        <v>1</v>
      </c>
      <c r="C42" s="84">
        <v>1298</v>
      </c>
      <c r="D42" s="93" t="s">
        <v>71</v>
      </c>
      <c r="E42" s="94"/>
    </row>
    <row r="43" spans="2:5" ht="12.75">
      <c r="B43" s="95">
        <v>2</v>
      </c>
      <c r="C43" s="97">
        <v>30842</v>
      </c>
      <c r="D43" s="78" t="s">
        <v>72</v>
      </c>
      <c r="E43" s="85"/>
    </row>
    <row r="44" spans="2:5" ht="18.75" customHeight="1">
      <c r="B44" s="96"/>
      <c r="C44" s="97"/>
      <c r="D44" s="79" t="s">
        <v>73</v>
      </c>
      <c r="E44" s="86"/>
    </row>
    <row r="45" spans="2:5" ht="20.25" customHeight="1" thickBot="1">
      <c r="B45" s="87" t="s">
        <v>74</v>
      </c>
      <c r="C45" s="88">
        <f>SUM(C42:C44)</f>
        <v>32140</v>
      </c>
      <c r="D45" s="89"/>
      <c r="E45" s="90"/>
    </row>
    <row r="46" spans="2:5" ht="12.75">
      <c r="B46" s="3"/>
      <c r="C46" s="3"/>
      <c r="D46" s="3"/>
      <c r="E46" s="3"/>
    </row>
    <row r="47" spans="2:5" ht="12.75">
      <c r="B47" s="3"/>
      <c r="C47" s="3"/>
      <c r="D47" s="3"/>
      <c r="E47" s="3"/>
    </row>
  </sheetData>
  <mergeCells count="3">
    <mergeCell ref="B43:B44"/>
    <mergeCell ref="D42:E42"/>
    <mergeCell ref="C43:C44"/>
  </mergeCells>
  <printOptions/>
  <pageMargins left="0.75" right="0.59" top="0.45" bottom="0.73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TORUNI</dc:creator>
  <cp:keywords/>
  <dc:description/>
  <cp:lastModifiedBy>starostwo</cp:lastModifiedBy>
  <cp:lastPrinted>2005-08-22T08:11:54Z</cp:lastPrinted>
  <dcterms:created xsi:type="dcterms:W3CDTF">2004-07-21T09:21:17Z</dcterms:created>
  <dcterms:modified xsi:type="dcterms:W3CDTF">2005-08-22T08:13:25Z</dcterms:modified>
  <cp:category/>
  <cp:version/>
  <cp:contentType/>
  <cp:contentStatus/>
</cp:coreProperties>
</file>