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<sst xmlns="http://schemas.openxmlformats.org/spreadsheetml/2006/main" count="161" uniqueCount="102">
  <si>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</si>
  <si>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</si>
  <si>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</si>
  <si>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</si>
  <si>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</si>
  <si>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</si>
  <si>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</si>
  <si>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</si>
  <si>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</si>
  <si>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</si>
  <si>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</si>
  <si>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</si>
  <si>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</si>
  <si>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</si>
  <si>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</si>
  <si>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</si>
  <si>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</si>
  <si>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</si>
  <si>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OSOBOWOŚCI PRAWNEJ</t>
  </si>
  <si>
    <t>I OD INNYCH JEDNOSTEK NIE POSIADAJĄCYCH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</si>
  <si>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</si>
  <si>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</si>
  <si>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</si>
  <si>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</si>
  <si>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</si>
  <si>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</si>
  <si>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</si>
  <si>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</si>
  <si>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</si>
  <si>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</si>
  <si>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</si>
  <si>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</si>
  <si>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</si>
  <si>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</si>
  <si>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budżetu państwa</t>
  </si>
  <si>
    <t>WYSZCZEGÓLNIENIE DOCHODU BUDŻETOWEGO</t>
  </si>
  <si>
    <t>R.</t>
  </si>
  <si>
    <t>Część wyrównawcza sub. ogólnej dla powiatów</t>
  </si>
  <si>
    <t>Udziały powiatów  w pod. stanowiących doch.</t>
  </si>
  <si>
    <t xml:space="preserve">DOCHODY OD OSÓB PRAWN. , OSÓB FIZYCZNYCH 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</si>
  <si>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</si>
  <si>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</si>
  <si>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</si>
  <si>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</si>
  <si>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</si>
  <si>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</si>
  <si>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</si>
  <si>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</si>
  <si>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</si>
  <si>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</si>
  <si>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</si>
  <si>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</si>
  <si>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</si>
  <si>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</si>
  <si>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</si>
  <si>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</si>
  <si>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</si>
  <si>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</si>
  <si>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</si>
  <si>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</si>
  <si>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</si>
  <si>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</si>
  <si>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</si>
  <si>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</si>
  <si>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</si>
  <si>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</si>
  <si>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</si>
  <si>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</si>
  <si>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>.0047</t>
  </si>
  <si>
    <t xml:space="preserve">Wpływy  z  opłat  za  zarząd ,użytkowanie i  użytkowanie  wieczyste  nieruchomości </t>
  </si>
  <si>
    <t xml:space="preserve">Powiatowe  Centrum  Pomocy  Rodzinie </t>
  </si>
  <si>
    <t xml:space="preserve">Wpływy z   różnych  dochodów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</si>
  <si>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</si>
  <si>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</si>
  <si>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</si>
  <si>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</si>
  <si>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</si>
  <si>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</si>
  <si>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</si>
  <si>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</si>
  <si>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</si>
  <si>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</si>
  <si>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</si>
  <si>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</si>
  <si>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</si>
  <si>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>.0680</t>
  </si>
  <si>
    <t xml:space="preserve">Wpływy  od   rodziców  z  tytułu  odpłatności  za  utrzymanie  dzieci             (  wychowanków )    w  placówkach  opiekuńczo -  wychowawczych </t>
  </si>
  <si>
    <t xml:space="preserve">Wpływy  ze  sprzedaży  składników  majątkowych </t>
  </si>
  <si>
    <t xml:space="preserve">Wpływy z różnych  opłat </t>
  </si>
  <si>
    <t>Świetlice szkolne</t>
  </si>
  <si>
    <t>TRANSPORT I ŁĄCZNOŚĆ</t>
  </si>
  <si>
    <t>Drogi publiczne powiatowe</t>
  </si>
  <si>
    <t>PROGNOZOWANE DOCHODY BUDŻETOWE - 2006 ROK .</t>
  </si>
  <si>
    <t xml:space="preserve">Wpływy  z   różnych opłat </t>
  </si>
  <si>
    <t xml:space="preserve">Dotacje  otrzymane  z  funduszy  celowych  na  realizację zadań bieżących  jednostek  sektora  finansów  publicznych </t>
  </si>
  <si>
    <t xml:space="preserve">PROGNOZOWANE   DOCHODY  BUDŻETOWE   NA  ROK  2006  </t>
  </si>
  <si>
    <t xml:space="preserve">RAZEM PROGNOZOWANE  DOCHODY </t>
  </si>
  <si>
    <t xml:space="preserve">Pozostała  działalność </t>
  </si>
  <si>
    <t>.0870</t>
  </si>
  <si>
    <t xml:space="preserve">Środki  otrzymane od  pozostałych jednostek  zaliczanych   do  sektora  finansów  publicznych  na  finansowanie  lub  dofinansowanie kosztów  realizacji  inwestycji  i  zakupów  inwestycyjnych  jednostek  zaliczanych  do   sektora </t>
  </si>
  <si>
    <t xml:space="preserve">Załącznik nr 1 do uchwały Nr XXVI/182/05 Rady Powiatu Toruńskiego </t>
  </si>
  <si>
    <t>w  sprawie   budżetu Powiatu Toruńskiego  na  rok  2006.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</si>
</sst>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12" fillId="0" borderId="0" xfId="0" applyNumberFormat="1" applyFont="1" applyBorder="1" applyAlignment="1">
      <alignment vertical="center" wrapText="1" shrinkToFit="1"/>
    </xf>
    <xf numFmtId="1" fontId="11" fillId="0" borderId="0" xfId="0" applyNumberFormat="1" applyFont="1" applyBorder="1" applyAlignment="1">
      <alignment vertical="center" wrapText="1" shrinkToFit="1"/>
    </xf>
    <xf numFmtId="1" fontId="10" fillId="0" borderId="0" xfId="0" applyNumberFormat="1" applyFont="1" applyBorder="1" applyAlignment="1">
      <alignment vertical="center" wrapText="1" shrinkToFit="1"/>
    </xf>
    <xf numFmtId="1" fontId="11" fillId="0" borderId="0" xfId="0" applyNumberFormat="1" applyFont="1" applyAlignment="1">
      <alignment vertical="center" wrapText="1" shrinkToFi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 shrinkToFit="1"/>
    </xf>
    <xf numFmtId="1" fontId="10" fillId="0" borderId="0" xfId="0" applyNumberFormat="1" applyFont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 wrapText="1" shrinkToFi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Border="1" applyAlignment="1">
      <alignment vertical="center" shrinkToFit="1"/>
    </xf>
    <xf numFmtId="3" fontId="13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vertical="center" shrinkToFit="1"/>
    </xf>
    <xf numFmtId="3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4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30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.625" style="13" bestFit="1" customWidth="1"/>
    <col min="2" max="2" width="7.00390625" style="7" customWidth="1"/>
    <col min="3" max="3" width="5.625" style="13" bestFit="1" customWidth="1"/>
    <col min="4" max="4" width="28.875" style="32" customWidth="1"/>
    <col min="5" max="5" width="20.375" style="54" customWidth="1"/>
    <col min="6" max="16384" width="9.125" style="1" customWidth="1"/>
  </cols>
  <sheetData>
    <row r="1" ht="24.75" customHeight="1">
      <c r="B1" s="65" t="s">
        <v>100</v>
      </c>
    </row>
    <row r="2" ht="14.25">
      <c r="B2" s="65" t="s">
        <v>101</v>
      </c>
    </row>
    <row r="4" ht="22.5">
      <c r="D4" s="33" t="s">
        <v>92</v>
      </c>
    </row>
    <row r="5" spans="1:241" s="4" customFormat="1" ht="15" thickBot="1">
      <c r="A5" s="14"/>
      <c r="B5" s="9"/>
      <c r="C5" s="14"/>
      <c r="D5" s="34"/>
      <c r="E5" s="5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s="2" customFormat="1" ht="60.75" thickBot="1">
      <c r="A6" s="15" t="s">
        <v>32</v>
      </c>
      <c r="B6" s="10" t="s">
        <v>36</v>
      </c>
      <c r="C6" s="15" t="s">
        <v>40</v>
      </c>
      <c r="D6" s="31" t="s">
        <v>35</v>
      </c>
      <c r="E6" s="74" t="s">
        <v>95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14.25" hidden="1">
      <c r="A7" s="16"/>
      <c r="B7" s="9"/>
      <c r="C7" s="14"/>
      <c r="D7" s="34"/>
      <c r="E7" s="5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s="4" customFormat="1" ht="14.25">
      <c r="A8" s="14"/>
      <c r="B8" s="9"/>
      <c r="C8" s="14"/>
      <c r="D8" s="34"/>
      <c r="E8" s="5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5" s="5" customFormat="1" ht="15">
      <c r="A9" s="17" t="s">
        <v>0</v>
      </c>
      <c r="B9" s="11"/>
      <c r="C9" s="17"/>
      <c r="D9" s="35" t="s">
        <v>3</v>
      </c>
      <c r="E9" s="56">
        <f>E11+E15</f>
        <v>48000</v>
      </c>
    </row>
    <row r="10" ht="14.25">
      <c r="E10" s="57"/>
    </row>
    <row r="11" spans="1:5" s="2" customFormat="1" ht="23.25">
      <c r="A11" s="12"/>
      <c r="B11" s="8" t="s">
        <v>1</v>
      </c>
      <c r="C11" s="12"/>
      <c r="D11" s="36" t="s">
        <v>33</v>
      </c>
      <c r="E11" s="58">
        <f>SUM(E12:E13)</f>
        <v>45000</v>
      </c>
    </row>
    <row r="12" ht="14.25">
      <c r="E12" s="57"/>
    </row>
    <row r="13" spans="3:5" ht="56.25">
      <c r="C13" s="13">
        <v>2110</v>
      </c>
      <c r="D13" s="32" t="s">
        <v>49</v>
      </c>
      <c r="E13" s="57">
        <v>45000</v>
      </c>
    </row>
    <row r="14" ht="14.25">
      <c r="E14" s="57"/>
    </row>
    <row r="15" spans="1:5" s="2" customFormat="1" ht="15">
      <c r="A15" s="12"/>
      <c r="B15" s="8" t="s">
        <v>74</v>
      </c>
      <c r="C15" s="12"/>
      <c r="D15" s="36" t="s">
        <v>75</v>
      </c>
      <c r="E15" s="58">
        <f>SUM(E16:E17)</f>
        <v>3000</v>
      </c>
    </row>
    <row r="16" ht="14.25">
      <c r="E16" s="57"/>
    </row>
    <row r="17" spans="3:5" ht="56.25">
      <c r="C17" s="13">
        <v>2360</v>
      </c>
      <c r="D17" s="32" t="s">
        <v>63</v>
      </c>
      <c r="E17" s="57">
        <v>3000</v>
      </c>
    </row>
    <row r="18" ht="14.25">
      <c r="E18" s="57"/>
    </row>
    <row r="19" ht="14.25">
      <c r="E19" s="57"/>
    </row>
    <row r="20" spans="1:5" s="5" customFormat="1" ht="15">
      <c r="A20" s="17" t="s">
        <v>2</v>
      </c>
      <c r="B20" s="11"/>
      <c r="C20" s="17"/>
      <c r="D20" s="35" t="s">
        <v>4</v>
      </c>
      <c r="E20" s="56">
        <f>E22</f>
        <v>250000</v>
      </c>
    </row>
    <row r="21" spans="1:5" s="5" customFormat="1" ht="14.25">
      <c r="A21" s="17"/>
      <c r="B21" s="11"/>
      <c r="C21" s="17"/>
      <c r="D21" s="35"/>
      <c r="E21" s="59"/>
    </row>
    <row r="22" spans="1:5" s="5" customFormat="1" ht="15">
      <c r="A22" s="17"/>
      <c r="B22" s="8" t="s">
        <v>44</v>
      </c>
      <c r="C22" s="12"/>
      <c r="D22" s="36" t="s">
        <v>45</v>
      </c>
      <c r="E22" s="58">
        <f>SUM(E24:E24)</f>
        <v>250000</v>
      </c>
    </row>
    <row r="23" spans="1:5" s="5" customFormat="1" ht="15">
      <c r="A23" s="17"/>
      <c r="B23" s="8"/>
      <c r="C23" s="12"/>
      <c r="D23" s="36"/>
      <c r="E23" s="58"/>
    </row>
    <row r="24" spans="3:5" ht="67.5">
      <c r="C24" s="18">
        <v>2700</v>
      </c>
      <c r="D24" s="32" t="s">
        <v>48</v>
      </c>
      <c r="E24" s="57">
        <v>250000</v>
      </c>
    </row>
    <row r="25" spans="1:5" s="6" customFormat="1" ht="14.25">
      <c r="A25" s="19"/>
      <c r="B25" s="20"/>
      <c r="C25" s="13"/>
      <c r="D25" s="32"/>
      <c r="E25" s="57"/>
    </row>
    <row r="26" spans="1:5" s="42" customFormat="1" ht="15">
      <c r="A26" s="46">
        <v>600</v>
      </c>
      <c r="B26" s="46"/>
      <c r="C26" s="47"/>
      <c r="D26" s="48" t="s">
        <v>90</v>
      </c>
      <c r="E26" s="60">
        <f>SUM(E28)</f>
        <v>46000</v>
      </c>
    </row>
    <row r="27" spans="1:5" s="42" customFormat="1" ht="14.25">
      <c r="A27" s="50"/>
      <c r="B27" s="50"/>
      <c r="C27" s="51"/>
      <c r="D27" s="52"/>
      <c r="E27" s="61"/>
    </row>
    <row r="28" spans="1:5" s="42" customFormat="1" ht="14.25">
      <c r="A28" s="43"/>
      <c r="B28" s="43">
        <v>60014</v>
      </c>
      <c r="C28" s="44"/>
      <c r="D28" s="45" t="s">
        <v>91</v>
      </c>
      <c r="E28" s="61">
        <f>SUM(E30:E32)</f>
        <v>46000</v>
      </c>
    </row>
    <row r="29" spans="1:5" s="42" customFormat="1" ht="14.25">
      <c r="A29" s="43"/>
      <c r="B29" s="43"/>
      <c r="C29" s="44"/>
      <c r="D29" s="45"/>
      <c r="E29" s="61"/>
    </row>
    <row r="30" spans="1:5" s="53" customFormat="1" ht="14.25">
      <c r="A30" s="50"/>
      <c r="B30" s="50"/>
      <c r="C30" s="51" t="s">
        <v>84</v>
      </c>
      <c r="D30" s="52" t="s">
        <v>93</v>
      </c>
      <c r="E30" s="61">
        <v>6000</v>
      </c>
    </row>
    <row r="31" spans="1:5" s="53" customFormat="1" ht="14.25">
      <c r="A31" s="50"/>
      <c r="B31" s="50"/>
      <c r="C31" s="51"/>
      <c r="D31" s="52"/>
      <c r="E31" s="61"/>
    </row>
    <row r="32" spans="2:5" ht="78.75">
      <c r="B32" s="75"/>
      <c r="C32" s="76">
        <v>6289</v>
      </c>
      <c r="D32" s="77" t="s">
        <v>99</v>
      </c>
      <c r="E32" s="78">
        <v>40000</v>
      </c>
    </row>
    <row r="33" spans="2:5" ht="12.75">
      <c r="B33" s="75"/>
      <c r="C33" s="76"/>
      <c r="D33" s="77"/>
      <c r="E33" s="78"/>
    </row>
    <row r="34" spans="1:5" s="5" customFormat="1" ht="15">
      <c r="A34" s="17">
        <v>700</v>
      </c>
      <c r="B34" s="11"/>
      <c r="C34" s="17"/>
      <c r="D34" s="35" t="s">
        <v>5</v>
      </c>
      <c r="E34" s="56">
        <f>SUM(E35:E36)</f>
        <v>1725554</v>
      </c>
    </row>
    <row r="35" ht="14.25">
      <c r="E35" s="57"/>
    </row>
    <row r="36" spans="1:5" s="2" customFormat="1" ht="23.25">
      <c r="A36" s="12"/>
      <c r="B36" s="8">
        <v>70005</v>
      </c>
      <c r="C36" s="12"/>
      <c r="D36" s="36" t="s">
        <v>6</v>
      </c>
      <c r="E36" s="58">
        <f>SUM(E38:E47)</f>
        <v>1725554</v>
      </c>
    </row>
    <row r="37" spans="1:5" s="2" customFormat="1" ht="15">
      <c r="A37" s="12"/>
      <c r="B37" s="8"/>
      <c r="C37" s="12"/>
      <c r="D37" s="36"/>
      <c r="E37" s="58"/>
    </row>
    <row r="38" spans="3:5" ht="33.75">
      <c r="C38" s="13" t="s">
        <v>68</v>
      </c>
      <c r="D38" s="32" t="s">
        <v>69</v>
      </c>
      <c r="E38" s="57">
        <v>5000</v>
      </c>
    </row>
    <row r="39" ht="14.25">
      <c r="E39" s="57"/>
    </row>
    <row r="40" spans="2:5" ht="12.75">
      <c r="B40" s="75"/>
      <c r="C40" s="76"/>
      <c r="D40" s="77"/>
      <c r="E40" s="78"/>
    </row>
    <row r="41" spans="3:5" ht="78.75">
      <c r="C41" s="13" t="s">
        <v>52</v>
      </c>
      <c r="D41" s="32" t="s">
        <v>50</v>
      </c>
      <c r="E41" s="57">
        <v>35000</v>
      </c>
    </row>
    <row r="42" ht="14.25">
      <c r="E42" s="57"/>
    </row>
    <row r="43" spans="1:5" s="2" customFormat="1" ht="22.5">
      <c r="A43" s="12"/>
      <c r="B43" s="8"/>
      <c r="C43" s="42" t="s">
        <v>98</v>
      </c>
      <c r="D43" s="41" t="s">
        <v>87</v>
      </c>
      <c r="E43" s="57">
        <f>1550000+17554</f>
        <v>1567554</v>
      </c>
    </row>
    <row r="44" ht="14.25">
      <c r="E44" s="57"/>
    </row>
    <row r="45" spans="3:5" ht="56.25">
      <c r="C45" s="13">
        <v>2110</v>
      </c>
      <c r="D45" s="32" t="s">
        <v>49</v>
      </c>
      <c r="E45" s="57">
        <v>8000</v>
      </c>
    </row>
    <row r="46" ht="14.25">
      <c r="E46" s="57"/>
    </row>
    <row r="47" spans="3:5" ht="56.25">
      <c r="C47" s="13">
        <v>2360</v>
      </c>
      <c r="D47" s="32" t="s">
        <v>63</v>
      </c>
      <c r="E47" s="57">
        <v>110000</v>
      </c>
    </row>
    <row r="48" ht="14.25">
      <c r="E48" s="57"/>
    </row>
    <row r="49" spans="1:5" s="5" customFormat="1" ht="15">
      <c r="A49" s="17">
        <v>710</v>
      </c>
      <c r="B49" s="11"/>
      <c r="C49" s="17"/>
      <c r="D49" s="35" t="s">
        <v>7</v>
      </c>
      <c r="E49" s="56">
        <f>E59+E51+E55</f>
        <v>273200</v>
      </c>
    </row>
    <row r="50" ht="14.25">
      <c r="E50" s="57"/>
    </row>
    <row r="51" spans="1:5" s="2" customFormat="1" ht="15">
      <c r="A51" s="12"/>
      <c r="B51" s="8">
        <v>71013</v>
      </c>
      <c r="C51" s="12"/>
      <c r="D51" s="36" t="s">
        <v>8</v>
      </c>
      <c r="E51" s="58">
        <f>SUM(E52:E53)</f>
        <v>25000</v>
      </c>
    </row>
    <row r="52" ht="14.25">
      <c r="E52" s="57"/>
    </row>
    <row r="53" spans="3:5" ht="56.25">
      <c r="C53" s="13">
        <v>2110</v>
      </c>
      <c r="D53" s="32" t="s">
        <v>49</v>
      </c>
      <c r="E53" s="57">
        <v>25000</v>
      </c>
    </row>
    <row r="54" ht="14.25">
      <c r="E54" s="57"/>
    </row>
    <row r="55" spans="1:5" s="2" customFormat="1" ht="23.25">
      <c r="A55" s="12"/>
      <c r="B55" s="8">
        <v>71014</v>
      </c>
      <c r="C55" s="12"/>
      <c r="D55" s="36" t="s">
        <v>82</v>
      </c>
      <c r="E55" s="58">
        <f>SUM(E56:E57)</f>
        <v>1200</v>
      </c>
    </row>
    <row r="56" ht="14.25">
      <c r="E56" s="57"/>
    </row>
    <row r="57" spans="3:5" ht="56.25">
      <c r="C57" s="13">
        <v>2110</v>
      </c>
      <c r="D57" s="32" t="s">
        <v>49</v>
      </c>
      <c r="E57" s="57">
        <v>1200</v>
      </c>
    </row>
    <row r="58" ht="14.25">
      <c r="E58" s="57"/>
    </row>
    <row r="59" spans="1:5" s="2" customFormat="1" ht="15">
      <c r="A59" s="12"/>
      <c r="B59" s="8">
        <v>71015</v>
      </c>
      <c r="C59" s="12"/>
      <c r="D59" s="36" t="s">
        <v>9</v>
      </c>
      <c r="E59" s="58">
        <f>SUM(E60:E62)</f>
        <v>247000</v>
      </c>
    </row>
    <row r="60" spans="1:5" s="2" customFormat="1" ht="14.25">
      <c r="A60" s="12"/>
      <c r="B60" s="8"/>
      <c r="C60" s="12"/>
      <c r="D60" s="36"/>
      <c r="E60" s="57"/>
    </row>
    <row r="61" spans="1:5" s="2" customFormat="1" ht="56.25">
      <c r="A61" s="12"/>
      <c r="B61" s="8"/>
      <c r="C61" s="13">
        <v>2110</v>
      </c>
      <c r="D61" s="32" t="s">
        <v>49</v>
      </c>
      <c r="E61" s="57">
        <v>247000</v>
      </c>
    </row>
    <row r="62" spans="1:5" s="2" customFormat="1" ht="14.25">
      <c r="A62" s="12"/>
      <c r="B62" s="8"/>
      <c r="C62" s="13"/>
      <c r="D62" s="32" t="s">
        <v>73</v>
      </c>
      <c r="E62" s="57"/>
    </row>
    <row r="63" spans="1:5" s="5" customFormat="1" ht="15">
      <c r="A63" s="17">
        <v>750</v>
      </c>
      <c r="B63" s="11"/>
      <c r="C63" s="17"/>
      <c r="D63" s="35" t="s">
        <v>10</v>
      </c>
      <c r="E63" s="56">
        <f>E65+E69+E83</f>
        <v>2507400</v>
      </c>
    </row>
    <row r="64" ht="14.25">
      <c r="E64" s="57"/>
    </row>
    <row r="65" spans="1:5" s="2" customFormat="1" ht="15">
      <c r="A65" s="12"/>
      <c r="B65" s="8">
        <v>75011</v>
      </c>
      <c r="C65" s="12"/>
      <c r="D65" s="36" t="s">
        <v>11</v>
      </c>
      <c r="E65" s="58">
        <f>SUM(E66:E67)</f>
        <v>190400</v>
      </c>
    </row>
    <row r="66" ht="14.25">
      <c r="E66" s="57"/>
    </row>
    <row r="67" spans="3:5" ht="56.25">
      <c r="C67" s="13">
        <v>2110</v>
      </c>
      <c r="D67" s="32" t="s">
        <v>49</v>
      </c>
      <c r="E67" s="57">
        <v>190400</v>
      </c>
    </row>
    <row r="68" ht="14.25">
      <c r="E68" s="57"/>
    </row>
    <row r="69" spans="1:5" s="2" customFormat="1" ht="15">
      <c r="A69" s="12"/>
      <c r="B69" s="8">
        <v>75020</v>
      </c>
      <c r="C69" s="12"/>
      <c r="D69" s="36" t="s">
        <v>25</v>
      </c>
      <c r="E69" s="58">
        <f>SUM(E70:E81)</f>
        <v>2264000</v>
      </c>
    </row>
    <row r="70" ht="14.25">
      <c r="E70" s="57"/>
    </row>
    <row r="71" spans="3:5" ht="14.25">
      <c r="C71" s="13" t="s">
        <v>60</v>
      </c>
      <c r="D71" s="32" t="s">
        <v>26</v>
      </c>
      <c r="E71" s="57">
        <v>1819000</v>
      </c>
    </row>
    <row r="72" ht="14.25">
      <c r="E72" s="57"/>
    </row>
    <row r="73" spans="3:5" ht="22.5">
      <c r="C73" s="13" t="s">
        <v>76</v>
      </c>
      <c r="D73" s="32" t="s">
        <v>83</v>
      </c>
      <c r="E73" s="57">
        <v>45000</v>
      </c>
    </row>
    <row r="74" ht="14.25">
      <c r="E74" s="57"/>
    </row>
    <row r="75" spans="3:5" ht="78.75">
      <c r="C75" s="13" t="s">
        <v>52</v>
      </c>
      <c r="D75" s="32" t="s">
        <v>50</v>
      </c>
      <c r="E75" s="57">
        <f>340000+43000</f>
        <v>383000</v>
      </c>
    </row>
    <row r="76" ht="14.25">
      <c r="E76" s="57"/>
    </row>
    <row r="77" spans="3:5" ht="14.25">
      <c r="C77" s="13" t="s">
        <v>55</v>
      </c>
      <c r="D77" s="32" t="s">
        <v>77</v>
      </c>
      <c r="E77" s="57">
        <v>4000</v>
      </c>
    </row>
    <row r="78" ht="14.25">
      <c r="E78" s="57"/>
    </row>
    <row r="79" spans="3:5" ht="14.25">
      <c r="C79" s="13" t="s">
        <v>54</v>
      </c>
      <c r="D79" s="32" t="s">
        <v>78</v>
      </c>
      <c r="E79" s="57">
        <v>5000</v>
      </c>
    </row>
    <row r="80" ht="14.25">
      <c r="E80" s="57"/>
    </row>
    <row r="81" spans="3:5" ht="14.25">
      <c r="C81" s="18" t="s">
        <v>61</v>
      </c>
      <c r="D81" s="32" t="s">
        <v>62</v>
      </c>
      <c r="E81" s="57">
        <v>8000</v>
      </c>
    </row>
    <row r="82" spans="3:5" ht="14.25">
      <c r="C82" s="18"/>
      <c r="E82" s="57"/>
    </row>
    <row r="83" spans="1:5" s="2" customFormat="1" ht="15">
      <c r="A83" s="12"/>
      <c r="B83" s="8">
        <v>75045</v>
      </c>
      <c r="C83" s="12"/>
      <c r="D83" s="36" t="s">
        <v>12</v>
      </c>
      <c r="E83" s="58">
        <f>SUM(E84:E87)</f>
        <v>53000</v>
      </c>
    </row>
    <row r="84" spans="1:5" s="2" customFormat="1" ht="14.25">
      <c r="A84" s="12"/>
      <c r="B84" s="8"/>
      <c r="C84" s="12"/>
      <c r="D84" s="36"/>
      <c r="E84" s="57"/>
    </row>
    <row r="85" spans="3:5" ht="56.25">
      <c r="C85" s="13">
        <v>2110</v>
      </c>
      <c r="D85" s="32" t="s">
        <v>49</v>
      </c>
      <c r="E85" s="57">
        <v>35000</v>
      </c>
    </row>
    <row r="86" ht="14.25">
      <c r="E86" s="57"/>
    </row>
    <row r="87" spans="3:5" ht="56.25">
      <c r="C87" s="13">
        <v>2120</v>
      </c>
      <c r="D87" s="32" t="s">
        <v>64</v>
      </c>
      <c r="E87" s="57">
        <v>18000</v>
      </c>
    </row>
    <row r="88" ht="14.25">
      <c r="E88" s="57"/>
    </row>
    <row r="89" spans="1:5" s="5" customFormat="1" ht="22.5">
      <c r="A89" s="17">
        <v>756</v>
      </c>
      <c r="B89" s="11"/>
      <c r="C89" s="17"/>
      <c r="D89" s="35" t="s">
        <v>39</v>
      </c>
      <c r="E89" s="59"/>
    </row>
    <row r="90" spans="1:5" s="5" customFormat="1" ht="22.5">
      <c r="A90" s="17"/>
      <c r="B90" s="11"/>
      <c r="C90" s="17"/>
      <c r="D90" s="35" t="s">
        <v>19</v>
      </c>
      <c r="E90" s="59"/>
    </row>
    <row r="91" spans="1:5" s="5" customFormat="1" ht="15">
      <c r="A91" s="17"/>
      <c r="B91" s="11"/>
      <c r="C91" s="17"/>
      <c r="D91" s="35" t="s">
        <v>18</v>
      </c>
      <c r="E91" s="56">
        <f>SUM(E92:E94)</f>
        <v>5755781</v>
      </c>
    </row>
    <row r="92" spans="1:5" s="5" customFormat="1" ht="14.25">
      <c r="A92" s="17"/>
      <c r="B92" s="11"/>
      <c r="C92" s="17"/>
      <c r="D92" s="35"/>
      <c r="E92" s="59"/>
    </row>
    <row r="93" spans="1:5" s="2" customFormat="1" ht="22.5">
      <c r="A93" s="12"/>
      <c r="B93" s="8">
        <v>75622</v>
      </c>
      <c r="C93" s="12"/>
      <c r="D93" s="36" t="s">
        <v>38</v>
      </c>
      <c r="E93" s="57"/>
    </row>
    <row r="94" spans="1:5" s="2" customFormat="1" ht="15">
      <c r="A94" s="12"/>
      <c r="B94" s="8"/>
      <c r="C94" s="12"/>
      <c r="D94" s="36" t="s">
        <v>34</v>
      </c>
      <c r="E94" s="58">
        <f>SUM(E96:E98)</f>
        <v>5755781</v>
      </c>
    </row>
    <row r="95" ht="14.25">
      <c r="E95" s="57"/>
    </row>
    <row r="96" spans="3:5" ht="22.5">
      <c r="C96" s="13" t="s">
        <v>56</v>
      </c>
      <c r="D96" s="32" t="s">
        <v>28</v>
      </c>
      <c r="E96" s="57">
        <v>5655781</v>
      </c>
    </row>
    <row r="97" ht="14.25">
      <c r="E97" s="57"/>
    </row>
    <row r="98" spans="3:5" ht="22.5">
      <c r="C98" s="13" t="s">
        <v>57</v>
      </c>
      <c r="D98" s="32" t="s">
        <v>58</v>
      </c>
      <c r="E98" s="57">
        <v>100000</v>
      </c>
    </row>
    <row r="99" ht="14.25">
      <c r="E99" s="57"/>
    </row>
    <row r="100" spans="1:5" s="5" customFormat="1" ht="15">
      <c r="A100" s="17">
        <v>758</v>
      </c>
      <c r="B100" s="11"/>
      <c r="C100" s="17"/>
      <c r="D100" s="35" t="s">
        <v>20</v>
      </c>
      <c r="E100" s="56">
        <f>E102+E106+E116+E112</f>
        <v>15315053</v>
      </c>
    </row>
    <row r="101" ht="14.25">
      <c r="E101" s="57"/>
    </row>
    <row r="102" spans="1:5" s="2" customFormat="1" ht="34.5">
      <c r="A102" s="12"/>
      <c r="B102" s="8">
        <v>75801</v>
      </c>
      <c r="C102" s="12"/>
      <c r="D102" s="36" t="s">
        <v>72</v>
      </c>
      <c r="E102" s="58">
        <f>SUM(E103:E104)</f>
        <v>11367097</v>
      </c>
    </row>
    <row r="103" ht="14.25">
      <c r="E103" s="57"/>
    </row>
    <row r="104" spans="3:5" ht="14.25">
      <c r="C104" s="13">
        <v>2920</v>
      </c>
      <c r="D104" s="32" t="s">
        <v>29</v>
      </c>
      <c r="E104" s="57">
        <v>11367097</v>
      </c>
    </row>
    <row r="105" ht="14.25">
      <c r="E105" s="57"/>
    </row>
    <row r="106" spans="1:5" s="2" customFormat="1" ht="23.25">
      <c r="A106" s="12"/>
      <c r="B106" s="8">
        <v>75803</v>
      </c>
      <c r="C106" s="12"/>
      <c r="D106" s="36" t="s">
        <v>37</v>
      </c>
      <c r="E106" s="58">
        <f>SUM(E108:E110)</f>
        <v>3681635</v>
      </c>
    </row>
    <row r="107" spans="1:5" s="2" customFormat="1" ht="15">
      <c r="A107" s="12"/>
      <c r="B107" s="8"/>
      <c r="C107" s="12"/>
      <c r="D107" s="36"/>
      <c r="E107" s="58"/>
    </row>
    <row r="108" spans="3:5" ht="14.25">
      <c r="C108" s="13">
        <v>2920</v>
      </c>
      <c r="D108" s="32" t="s">
        <v>29</v>
      </c>
      <c r="E108" s="57">
        <v>803205</v>
      </c>
    </row>
    <row r="109" ht="14.25">
      <c r="E109" s="57"/>
    </row>
    <row r="110" spans="3:5" ht="14.25">
      <c r="C110" s="13">
        <v>2920</v>
      </c>
      <c r="D110" s="32" t="s">
        <v>29</v>
      </c>
      <c r="E110" s="57">
        <v>2878430</v>
      </c>
    </row>
    <row r="111" ht="14.25">
      <c r="E111" s="57"/>
    </row>
    <row r="112" spans="1:5" s="2" customFormat="1" ht="23.25">
      <c r="A112" s="12"/>
      <c r="B112" s="8">
        <v>75832</v>
      </c>
      <c r="C112" s="12"/>
      <c r="D112" s="36" t="s">
        <v>59</v>
      </c>
      <c r="E112" s="58">
        <f>SUM(E113:E114)</f>
        <v>226321</v>
      </c>
    </row>
    <row r="113" ht="14.25">
      <c r="E113" s="57"/>
    </row>
    <row r="114" spans="3:5" ht="14.25">
      <c r="C114" s="13">
        <v>2920</v>
      </c>
      <c r="D114" s="32" t="s">
        <v>29</v>
      </c>
      <c r="E114" s="57">
        <v>226321</v>
      </c>
    </row>
    <row r="115" ht="14.25">
      <c r="E115" s="57"/>
    </row>
    <row r="116" spans="1:5" s="2" customFormat="1" ht="15">
      <c r="A116" s="12"/>
      <c r="B116" s="8">
        <v>75814</v>
      </c>
      <c r="C116" s="12"/>
      <c r="D116" s="36" t="s">
        <v>31</v>
      </c>
      <c r="E116" s="58">
        <f>SUM(E117:E118)</f>
        <v>40000</v>
      </c>
    </row>
    <row r="117" ht="14.25">
      <c r="E117" s="57"/>
    </row>
    <row r="118" spans="3:5" ht="14.25">
      <c r="C118" s="13" t="s">
        <v>54</v>
      </c>
      <c r="D118" s="32" t="s">
        <v>27</v>
      </c>
      <c r="E118" s="57">
        <v>40000</v>
      </c>
    </row>
    <row r="119" ht="14.25">
      <c r="E119" s="57"/>
    </row>
    <row r="120" spans="1:5" s="5" customFormat="1" ht="15">
      <c r="A120" s="17">
        <v>801</v>
      </c>
      <c r="B120" s="11"/>
      <c r="C120" s="17"/>
      <c r="D120" s="35" t="s">
        <v>21</v>
      </c>
      <c r="E120" s="56">
        <f>E122+E139+E130</f>
        <v>91420</v>
      </c>
    </row>
    <row r="121" spans="1:5" s="5" customFormat="1" ht="15">
      <c r="A121" s="17"/>
      <c r="B121" s="11"/>
      <c r="C121" s="17"/>
      <c r="D121" s="35"/>
      <c r="E121" s="56"/>
    </row>
    <row r="122" spans="1:5" s="2" customFormat="1" ht="15">
      <c r="A122" s="12"/>
      <c r="B122" s="8">
        <v>80120</v>
      </c>
      <c r="C122" s="12"/>
      <c r="D122" s="36" t="s">
        <v>22</v>
      </c>
      <c r="E122" s="58">
        <f>SUM(E124:E128)</f>
        <v>36420</v>
      </c>
    </row>
    <row r="123" ht="14.25">
      <c r="E123" s="57"/>
    </row>
    <row r="124" spans="3:5" ht="78.75">
      <c r="C124" s="18" t="s">
        <v>52</v>
      </c>
      <c r="D124" s="32" t="s">
        <v>50</v>
      </c>
      <c r="E124" s="57">
        <v>32995</v>
      </c>
    </row>
    <row r="125" spans="3:5" ht="14.25">
      <c r="C125" s="18"/>
      <c r="E125" s="57"/>
    </row>
    <row r="126" spans="3:5" ht="14.25">
      <c r="C126" s="18" t="s">
        <v>55</v>
      </c>
      <c r="D126" s="32" t="s">
        <v>30</v>
      </c>
      <c r="E126" s="57">
        <v>305</v>
      </c>
    </row>
    <row r="127" ht="14.25">
      <c r="E127" s="57"/>
    </row>
    <row r="128" spans="3:5" ht="14.25">
      <c r="C128" s="18" t="s">
        <v>54</v>
      </c>
      <c r="D128" s="32" t="s">
        <v>27</v>
      </c>
      <c r="E128" s="57">
        <v>3120</v>
      </c>
    </row>
    <row r="129" spans="3:5" ht="14.25">
      <c r="C129" s="18"/>
      <c r="E129" s="57"/>
    </row>
    <row r="130" spans="1:5" s="2" customFormat="1" ht="15">
      <c r="A130" s="12"/>
      <c r="B130" s="8">
        <v>80130</v>
      </c>
      <c r="C130" s="12"/>
      <c r="D130" s="36" t="s">
        <v>46</v>
      </c>
      <c r="E130" s="58">
        <f>SUM(E132:E136)</f>
        <v>23000</v>
      </c>
    </row>
    <row r="131" ht="14.25">
      <c r="E131" s="57"/>
    </row>
    <row r="132" spans="3:5" ht="14.25">
      <c r="C132" s="18" t="s">
        <v>55</v>
      </c>
      <c r="D132" s="32" t="s">
        <v>30</v>
      </c>
      <c r="E132" s="57">
        <v>10000</v>
      </c>
    </row>
    <row r="133" spans="3:5" ht="14.25">
      <c r="C133" s="18"/>
      <c r="E133" s="57"/>
    </row>
    <row r="134" spans="3:5" ht="78.75">
      <c r="C134" s="18" t="s">
        <v>52</v>
      </c>
      <c r="D134" s="32" t="s">
        <v>50</v>
      </c>
      <c r="E134" s="57">
        <v>8000</v>
      </c>
    </row>
    <row r="135" spans="3:5" ht="14.25">
      <c r="C135" s="18"/>
      <c r="E135" s="57"/>
    </row>
    <row r="136" spans="3:5" ht="14.25">
      <c r="C136" s="18" t="s">
        <v>61</v>
      </c>
      <c r="D136" s="32" t="s">
        <v>62</v>
      </c>
      <c r="E136" s="57">
        <v>5000</v>
      </c>
    </row>
    <row r="137" spans="3:5" ht="14.25">
      <c r="C137" s="18"/>
      <c r="E137" s="57"/>
    </row>
    <row r="138" spans="3:5" ht="14.25">
      <c r="C138" s="18"/>
      <c r="E138" s="57"/>
    </row>
    <row r="139" spans="1:5" s="2" customFormat="1" ht="15">
      <c r="A139" s="12"/>
      <c r="B139" s="8">
        <v>80132</v>
      </c>
      <c r="C139" s="21"/>
      <c r="D139" s="36" t="s">
        <v>42</v>
      </c>
      <c r="E139" s="58">
        <f>SUM(E141:E141)</f>
        <v>32000</v>
      </c>
    </row>
    <row r="140" spans="1:5" s="2" customFormat="1" ht="15">
      <c r="A140" s="12"/>
      <c r="B140" s="8"/>
      <c r="C140" s="21"/>
      <c r="D140" s="36"/>
      <c r="E140" s="58"/>
    </row>
    <row r="141" spans="3:5" ht="56.25">
      <c r="C141" s="13">
        <v>2710</v>
      </c>
      <c r="D141" s="32" t="s">
        <v>47</v>
      </c>
      <c r="E141" s="57">
        <v>32000</v>
      </c>
    </row>
    <row r="142" ht="14.25">
      <c r="E142" s="57"/>
    </row>
    <row r="143" spans="1:5" s="13" customFormat="1" ht="15">
      <c r="A143" s="22">
        <v>803</v>
      </c>
      <c r="B143" s="22"/>
      <c r="C143" s="23"/>
      <c r="D143" s="37" t="s">
        <v>79</v>
      </c>
      <c r="E143" s="60">
        <f>E145</f>
        <v>58222</v>
      </c>
    </row>
    <row r="144" spans="1:5" s="13" customFormat="1" ht="14.25">
      <c r="A144" s="24"/>
      <c r="B144" s="24"/>
      <c r="C144" s="25"/>
      <c r="D144" s="38"/>
      <c r="E144" s="61"/>
    </row>
    <row r="145" spans="1:5" s="13" customFormat="1" ht="15">
      <c r="A145" s="26"/>
      <c r="B145" s="26">
        <v>80309</v>
      </c>
      <c r="C145" s="27"/>
      <c r="D145" s="39" t="s">
        <v>80</v>
      </c>
      <c r="E145" s="62">
        <f>SUM(E147:E149)</f>
        <v>58222</v>
      </c>
    </row>
    <row r="146" spans="1:5" s="13" customFormat="1" ht="14.25">
      <c r="A146" s="28"/>
      <c r="B146" s="28"/>
      <c r="C146" s="29"/>
      <c r="D146" s="40"/>
      <c r="E146" s="63"/>
    </row>
    <row r="147" spans="1:5" s="13" customFormat="1" ht="56.25">
      <c r="A147" s="28"/>
      <c r="B147" s="28"/>
      <c r="C147" s="29">
        <v>2328</v>
      </c>
      <c r="D147" s="40" t="s">
        <v>81</v>
      </c>
      <c r="E147" s="63">
        <v>43667</v>
      </c>
    </row>
    <row r="148" spans="1:5" s="13" customFormat="1" ht="14.25">
      <c r="A148" s="28"/>
      <c r="B148" s="28"/>
      <c r="C148" s="29"/>
      <c r="D148" s="40"/>
      <c r="E148" s="63"/>
    </row>
    <row r="149" spans="1:5" s="13" customFormat="1" ht="56.25">
      <c r="A149" s="28"/>
      <c r="B149" s="28"/>
      <c r="C149" s="29">
        <v>2329</v>
      </c>
      <c r="D149" s="40" t="s">
        <v>81</v>
      </c>
      <c r="E149" s="63">
        <v>14555</v>
      </c>
    </row>
    <row r="150" spans="1:5" s="13" customFormat="1" ht="14.25">
      <c r="A150" s="28"/>
      <c r="B150" s="28"/>
      <c r="C150" s="29"/>
      <c r="D150" s="40"/>
      <c r="E150" s="63"/>
    </row>
    <row r="151" spans="1:5" s="5" customFormat="1" ht="15">
      <c r="A151" s="17">
        <v>851</v>
      </c>
      <c r="B151" s="11"/>
      <c r="C151" s="17"/>
      <c r="D151" s="35" t="s">
        <v>13</v>
      </c>
      <c r="E151" s="56">
        <f>E153</f>
        <v>1047900</v>
      </c>
    </row>
    <row r="152" spans="1:5" s="5" customFormat="1" ht="15">
      <c r="A152" s="17"/>
      <c r="B152" s="11"/>
      <c r="C152" s="17"/>
      <c r="D152" s="35"/>
      <c r="E152" s="56"/>
    </row>
    <row r="153" spans="1:5" s="2" customFormat="1" ht="45.75">
      <c r="A153" s="12"/>
      <c r="B153" s="8">
        <v>85156</v>
      </c>
      <c r="C153" s="12"/>
      <c r="D153" s="36" t="s">
        <v>51</v>
      </c>
      <c r="E153" s="58">
        <f>SUM(E154:E155)</f>
        <v>1047900</v>
      </c>
    </row>
    <row r="154" ht="14.25">
      <c r="E154" s="57"/>
    </row>
    <row r="155" spans="3:5" ht="56.25">
      <c r="C155" s="13">
        <v>2110</v>
      </c>
      <c r="D155" s="32" t="s">
        <v>49</v>
      </c>
      <c r="E155" s="57">
        <v>1047900</v>
      </c>
    </row>
    <row r="156" ht="15">
      <c r="E156" s="56"/>
    </row>
    <row r="157" spans="1:5" s="5" customFormat="1" ht="15">
      <c r="A157" s="17">
        <v>852</v>
      </c>
      <c r="B157" s="11"/>
      <c r="C157" s="17"/>
      <c r="D157" s="35" t="s">
        <v>14</v>
      </c>
      <c r="E157" s="56">
        <f>E159+E165+E177+E183</f>
        <v>9385920</v>
      </c>
    </row>
    <row r="158" ht="14.25">
      <c r="E158" s="57"/>
    </row>
    <row r="159" spans="1:5" s="2" customFormat="1" ht="23.25">
      <c r="A159" s="12"/>
      <c r="B159" s="8">
        <v>85201</v>
      </c>
      <c r="C159" s="12"/>
      <c r="D159" s="36" t="s">
        <v>15</v>
      </c>
      <c r="E159" s="58">
        <f>SUM(E160:E164)</f>
        <v>208800</v>
      </c>
    </row>
    <row r="160" ht="14.25">
      <c r="E160" s="57"/>
    </row>
    <row r="161" spans="3:5" ht="14.25">
      <c r="C161" s="18" t="s">
        <v>55</v>
      </c>
      <c r="D161" s="32" t="s">
        <v>30</v>
      </c>
      <c r="E161" s="57">
        <v>208300</v>
      </c>
    </row>
    <row r="162" spans="3:5" ht="14.25">
      <c r="C162" s="18"/>
      <c r="E162" s="57"/>
    </row>
    <row r="163" spans="3:5" ht="45">
      <c r="C163" s="18" t="s">
        <v>85</v>
      </c>
      <c r="D163" s="32" t="s">
        <v>86</v>
      </c>
      <c r="E163" s="57">
        <v>500</v>
      </c>
    </row>
    <row r="164" spans="3:5" ht="14.25">
      <c r="C164" s="18"/>
      <c r="E164" s="57"/>
    </row>
    <row r="165" spans="1:5" s="2" customFormat="1" ht="15">
      <c r="A165" s="12"/>
      <c r="B165" s="8">
        <v>85202</v>
      </c>
      <c r="C165" s="12"/>
      <c r="D165" s="36" t="s">
        <v>16</v>
      </c>
      <c r="E165" s="58">
        <f>SUM(E167:E176)</f>
        <v>9123400</v>
      </c>
    </row>
    <row r="166" spans="1:5" s="2" customFormat="1" ht="15">
      <c r="A166" s="12"/>
      <c r="B166" s="8"/>
      <c r="C166" s="12"/>
      <c r="D166" s="36"/>
      <c r="E166" s="58"/>
    </row>
    <row r="167" spans="3:5" ht="78.75">
      <c r="C167" s="13" t="s">
        <v>52</v>
      </c>
      <c r="D167" s="32" t="s">
        <v>50</v>
      </c>
      <c r="E167" s="57">
        <f>65000+18000+7900</f>
        <v>90900</v>
      </c>
    </row>
    <row r="168" spans="1:5" s="2" customFormat="1" ht="14.25">
      <c r="A168" s="12"/>
      <c r="B168" s="8"/>
      <c r="C168" s="12"/>
      <c r="D168" s="36"/>
      <c r="E168" s="57"/>
    </row>
    <row r="169" spans="3:5" ht="14.25">
      <c r="C169" s="18" t="s">
        <v>55</v>
      </c>
      <c r="D169" s="32" t="s">
        <v>30</v>
      </c>
      <c r="E169" s="57">
        <f>1067000+700000+580000+677000</f>
        <v>3024000</v>
      </c>
    </row>
    <row r="170" ht="14.25">
      <c r="E170" s="57"/>
    </row>
    <row r="171" spans="3:5" ht="33.75">
      <c r="C171" s="13">
        <v>2130</v>
      </c>
      <c r="D171" s="32" t="s">
        <v>43</v>
      </c>
      <c r="E171" s="57">
        <v>5974000</v>
      </c>
    </row>
    <row r="172" ht="14.25">
      <c r="E172" s="57"/>
    </row>
    <row r="173" spans="3:5" ht="14.25">
      <c r="C173" s="18" t="s">
        <v>54</v>
      </c>
      <c r="D173" s="32" t="s">
        <v>27</v>
      </c>
      <c r="E173" s="57">
        <f>1000+1000+1000+1500</f>
        <v>4500</v>
      </c>
    </row>
    <row r="174" spans="3:5" ht="14.25">
      <c r="C174" s="18"/>
      <c r="E174" s="57"/>
    </row>
    <row r="175" spans="3:5" ht="14.25">
      <c r="C175" s="18" t="s">
        <v>61</v>
      </c>
      <c r="D175" s="32" t="s">
        <v>62</v>
      </c>
      <c r="E175" s="57">
        <f>30000</f>
        <v>30000</v>
      </c>
    </row>
    <row r="176" spans="3:5" ht="14.25">
      <c r="C176" s="18"/>
      <c r="E176" s="57"/>
    </row>
    <row r="177" spans="1:5" s="2" customFormat="1" ht="15">
      <c r="A177" s="12"/>
      <c r="B177" s="8">
        <v>85204</v>
      </c>
      <c r="C177" s="12"/>
      <c r="D177" s="36" t="s">
        <v>17</v>
      </c>
      <c r="E177" s="58">
        <f>SUM(E179:E182)</f>
        <v>44720</v>
      </c>
    </row>
    <row r="178" spans="1:5" s="2" customFormat="1" ht="15">
      <c r="A178" s="12"/>
      <c r="B178" s="8"/>
      <c r="C178" s="12"/>
      <c r="D178" s="36"/>
      <c r="E178" s="58"/>
    </row>
    <row r="179" spans="3:5" ht="14.25">
      <c r="C179" s="18" t="s">
        <v>55</v>
      </c>
      <c r="D179" s="32" t="s">
        <v>30</v>
      </c>
      <c r="E179" s="57">
        <v>44000</v>
      </c>
    </row>
    <row r="180" spans="3:5" ht="14.25">
      <c r="C180" s="18"/>
      <c r="E180" s="57"/>
    </row>
    <row r="181" spans="3:5" ht="14.25">
      <c r="C181" s="18" t="s">
        <v>84</v>
      </c>
      <c r="D181" s="32" t="s">
        <v>88</v>
      </c>
      <c r="E181" s="57">
        <v>720</v>
      </c>
    </row>
    <row r="182" spans="3:5" ht="14.25">
      <c r="C182" s="18"/>
      <c r="E182" s="57"/>
    </row>
    <row r="183" spans="1:5" s="2" customFormat="1" ht="23.25">
      <c r="A183" s="12"/>
      <c r="B183" s="8">
        <v>85218</v>
      </c>
      <c r="C183" s="12"/>
      <c r="D183" s="36" t="s">
        <v>70</v>
      </c>
      <c r="E183" s="58">
        <f>SUM(E185:E189)</f>
        <v>9000</v>
      </c>
    </row>
    <row r="184" spans="1:5" s="2" customFormat="1" ht="15">
      <c r="A184" s="12"/>
      <c r="B184" s="8"/>
      <c r="C184" s="12"/>
      <c r="D184" s="36"/>
      <c r="E184" s="58"/>
    </row>
    <row r="185" spans="3:5" ht="14.25">
      <c r="C185" s="18" t="s">
        <v>55</v>
      </c>
      <c r="D185" s="32" t="s">
        <v>30</v>
      </c>
      <c r="E185" s="57">
        <v>1000</v>
      </c>
    </row>
    <row r="186" spans="3:5" ht="14.25">
      <c r="C186" s="18"/>
      <c r="E186" s="57"/>
    </row>
    <row r="187" spans="3:5" ht="14.25">
      <c r="C187" s="18" t="s">
        <v>61</v>
      </c>
      <c r="D187" s="32" t="s">
        <v>71</v>
      </c>
      <c r="E187" s="57">
        <v>7200</v>
      </c>
    </row>
    <row r="188" spans="3:5" ht="14.25">
      <c r="C188" s="18"/>
      <c r="E188" s="57"/>
    </row>
    <row r="189" spans="3:5" ht="14.25">
      <c r="C189" s="18" t="s">
        <v>54</v>
      </c>
      <c r="D189" s="32" t="s">
        <v>27</v>
      </c>
      <c r="E189" s="57">
        <v>800</v>
      </c>
    </row>
    <row r="190" spans="3:5" ht="14.25">
      <c r="C190" s="18"/>
      <c r="E190" s="57"/>
    </row>
    <row r="191" spans="1:5" s="5" customFormat="1" ht="23.25">
      <c r="A191" s="17">
        <v>853</v>
      </c>
      <c r="B191" s="11"/>
      <c r="C191" s="30"/>
      <c r="D191" s="35" t="s">
        <v>53</v>
      </c>
      <c r="E191" s="56">
        <f>E193+E197+E207</f>
        <v>1031148</v>
      </c>
    </row>
    <row r="192" spans="1:5" s="2" customFormat="1" ht="14.25">
      <c r="A192" s="12"/>
      <c r="B192" s="8"/>
      <c r="C192" s="12"/>
      <c r="D192" s="36"/>
      <c r="E192" s="57"/>
    </row>
    <row r="193" spans="1:5" s="2" customFormat="1" ht="23.25">
      <c r="A193" s="12"/>
      <c r="B193" s="8">
        <v>85321</v>
      </c>
      <c r="C193" s="12"/>
      <c r="D193" s="36" t="s">
        <v>41</v>
      </c>
      <c r="E193" s="58">
        <f>SUM(E194:E195)</f>
        <v>75000</v>
      </c>
    </row>
    <row r="194" ht="14.25">
      <c r="E194" s="57"/>
    </row>
    <row r="195" spans="3:5" ht="56.25">
      <c r="C195" s="13">
        <v>2110</v>
      </c>
      <c r="D195" s="32" t="s">
        <v>49</v>
      </c>
      <c r="E195" s="57">
        <v>75000</v>
      </c>
    </row>
    <row r="196" ht="14.25">
      <c r="E196" s="57"/>
    </row>
    <row r="197" spans="1:5" s="2" customFormat="1" ht="15">
      <c r="A197" s="12"/>
      <c r="B197" s="8">
        <v>83333</v>
      </c>
      <c r="C197" s="12"/>
      <c r="D197" s="36" t="s">
        <v>65</v>
      </c>
      <c r="E197" s="58">
        <f>SUM(E199:E205)</f>
        <v>327409</v>
      </c>
    </row>
    <row r="198" ht="14.25">
      <c r="E198" s="57"/>
    </row>
    <row r="199" spans="3:5" ht="78.75">
      <c r="C199" s="13" t="s">
        <v>52</v>
      </c>
      <c r="D199" s="32" t="s">
        <v>50</v>
      </c>
      <c r="E199" s="57">
        <v>11000</v>
      </c>
    </row>
    <row r="200" ht="14.25">
      <c r="E200" s="57"/>
    </row>
    <row r="201" spans="3:5" ht="14.25">
      <c r="C201" s="13" t="s">
        <v>55</v>
      </c>
      <c r="D201" s="32" t="s">
        <v>30</v>
      </c>
      <c r="E201" s="57">
        <v>1200</v>
      </c>
    </row>
    <row r="202" ht="14.25">
      <c r="E202" s="57"/>
    </row>
    <row r="203" spans="3:5" ht="14.25">
      <c r="C203" s="18" t="s">
        <v>54</v>
      </c>
      <c r="D203" s="32" t="s">
        <v>27</v>
      </c>
      <c r="E203" s="57">
        <v>1000</v>
      </c>
    </row>
    <row r="204" spans="3:5" ht="14.25">
      <c r="C204" s="18"/>
      <c r="E204" s="57"/>
    </row>
    <row r="205" spans="3:5" ht="45">
      <c r="C205" s="18">
        <v>2440</v>
      </c>
      <c r="D205" s="32" t="s">
        <v>94</v>
      </c>
      <c r="E205" s="57">
        <v>314209</v>
      </c>
    </row>
    <row r="206" spans="3:5" ht="14.25">
      <c r="C206" s="18"/>
      <c r="E206" s="57"/>
    </row>
    <row r="207" spans="1:8" s="70" customFormat="1" ht="12.75">
      <c r="A207" s="66"/>
      <c r="B207" s="67">
        <v>85395</v>
      </c>
      <c r="C207" s="66"/>
      <c r="D207" s="68" t="s">
        <v>97</v>
      </c>
      <c r="E207" s="69">
        <f>SUM(E209)</f>
        <v>628739</v>
      </c>
      <c r="F207" s="69"/>
      <c r="G207" s="69"/>
      <c r="H207" s="69"/>
    </row>
    <row r="208" spans="1:8" ht="12.75">
      <c r="A208" s="71"/>
      <c r="B208" s="32"/>
      <c r="C208" s="71"/>
      <c r="D208" s="7"/>
      <c r="E208" s="72"/>
      <c r="F208" s="72"/>
      <c r="G208" s="72"/>
      <c r="H208" s="72"/>
    </row>
    <row r="209" spans="3:8" ht="56.25">
      <c r="C209" s="13">
        <v>2128</v>
      </c>
      <c r="D209" s="32" t="s">
        <v>64</v>
      </c>
      <c r="E209" s="73">
        <v>628739</v>
      </c>
      <c r="H209" s="72"/>
    </row>
    <row r="210" spans="3:5" ht="14.25">
      <c r="C210" s="18"/>
      <c r="E210" s="57"/>
    </row>
    <row r="211" spans="1:5" s="5" customFormat="1" ht="23.25">
      <c r="A211" s="17">
        <v>854</v>
      </c>
      <c r="B211" s="11"/>
      <c r="C211" s="17"/>
      <c r="D211" s="35" t="s">
        <v>23</v>
      </c>
      <c r="E211" s="56">
        <f>E217+E223+E213</f>
        <v>7525712</v>
      </c>
    </row>
    <row r="212" spans="3:5" ht="14.25">
      <c r="C212" s="18"/>
      <c r="E212" s="57"/>
    </row>
    <row r="213" spans="2:5" ht="14.25">
      <c r="B213" s="8">
        <v>85406</v>
      </c>
      <c r="C213" s="12"/>
      <c r="D213" s="49" t="s">
        <v>89</v>
      </c>
      <c r="E213" s="57">
        <f>SUM(E215:EE216)</f>
        <v>300</v>
      </c>
    </row>
    <row r="214" spans="2:5" ht="14.25">
      <c r="B214" s="8"/>
      <c r="C214" s="12"/>
      <c r="D214" s="36"/>
      <c r="E214" s="57"/>
    </row>
    <row r="215" spans="3:5" ht="14.25">
      <c r="C215" s="13" t="s">
        <v>55</v>
      </c>
      <c r="D215" s="32" t="s">
        <v>30</v>
      </c>
      <c r="E215" s="57">
        <v>300</v>
      </c>
    </row>
    <row r="216" spans="1:5" s="5" customFormat="1" ht="15">
      <c r="A216" s="17"/>
      <c r="B216" s="11"/>
      <c r="C216" s="17"/>
      <c r="D216" s="35"/>
      <c r="E216" s="56"/>
    </row>
    <row r="217" spans="1:5" s="2" customFormat="1" ht="15">
      <c r="A217" s="12"/>
      <c r="B217" s="8">
        <v>85410</v>
      </c>
      <c r="C217" s="12"/>
      <c r="D217" s="36" t="s">
        <v>24</v>
      </c>
      <c r="E217" s="58">
        <f>SUM(E218:E221)</f>
        <v>14000</v>
      </c>
    </row>
    <row r="218" spans="1:5" s="2" customFormat="1" ht="14.25">
      <c r="A218" s="12"/>
      <c r="B218" s="8"/>
      <c r="C218" s="12"/>
      <c r="D218" s="36"/>
      <c r="E218" s="57"/>
    </row>
    <row r="219" spans="3:5" ht="14.25">
      <c r="C219" s="13" t="s">
        <v>55</v>
      </c>
      <c r="D219" s="32" t="s">
        <v>30</v>
      </c>
      <c r="E219" s="57">
        <v>10000</v>
      </c>
    </row>
    <row r="220" ht="14.25">
      <c r="E220" s="57"/>
    </row>
    <row r="221" spans="3:5" ht="78.75">
      <c r="C221" s="13" t="s">
        <v>52</v>
      </c>
      <c r="D221" s="32" t="s">
        <v>50</v>
      </c>
      <c r="E221" s="57">
        <v>4000</v>
      </c>
    </row>
    <row r="222" ht="14.25">
      <c r="E222" s="57"/>
    </row>
    <row r="223" spans="1:5" s="2" customFormat="1" ht="15">
      <c r="A223" s="12"/>
      <c r="B223" s="8">
        <v>85415</v>
      </c>
      <c r="C223" s="12"/>
      <c r="D223" s="36" t="s">
        <v>66</v>
      </c>
      <c r="E223" s="58">
        <f>SUM(E225:E227)</f>
        <v>7511412</v>
      </c>
    </row>
    <row r="224" spans="1:5" s="2" customFormat="1" ht="15">
      <c r="A224" s="12"/>
      <c r="B224" s="8"/>
      <c r="C224" s="12"/>
      <c r="D224" s="36"/>
      <c r="E224" s="58"/>
    </row>
    <row r="225" spans="3:5" ht="45">
      <c r="C225" s="13">
        <v>2338</v>
      </c>
      <c r="D225" s="32" t="s">
        <v>67</v>
      </c>
      <c r="E225" s="64">
        <v>5111515</v>
      </c>
    </row>
    <row r="226" ht="14.25">
      <c r="E226" s="64"/>
    </row>
    <row r="227" spans="3:5" ht="45">
      <c r="C227" s="13">
        <v>2339</v>
      </c>
      <c r="D227" s="32" t="s">
        <v>67</v>
      </c>
      <c r="E227" s="64">
        <v>2399897</v>
      </c>
    </row>
    <row r="228" ht="14.25">
      <c r="E228" s="57"/>
    </row>
    <row r="229" spans="1:5" s="5" customFormat="1" ht="21" customHeight="1">
      <c r="A229" s="17"/>
      <c r="B229" s="11"/>
      <c r="C229" s="17"/>
      <c r="D229" s="35" t="s">
        <v>96</v>
      </c>
      <c r="E229" s="56">
        <f>E9+E20+E34+E49+E63+E100+E151+E157+E120+E211+E91+E191+E143+E26</f>
        <v>45061310</v>
      </c>
    </row>
    <row r="230" ht="14.25">
      <c r="E230" s="57"/>
    </row>
  </sheetData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2006-01-03T11:55:08Z</cp:lastPrinted>
  <dcterms:created xsi:type="dcterms:W3CDTF">2000-10-24T20:52:35Z</dcterms:created>
  <dcterms:modified xsi:type="dcterms:W3CDTF">2006-01-03T11:55:28Z</dcterms:modified>
  <cp:category/>
  <cp:version/>
  <cp:contentType/>
  <cp:contentStatus/>
</cp:coreProperties>
</file>