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06.08" sheetId="1" r:id="rId1"/>
    <sheet name="opis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<sst xmlns="http://schemas.openxmlformats.org/spreadsheetml/2006/main" count="64" uniqueCount="49">
  <si>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Lp.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</si>
  <si>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</si>
  <si>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</si>
  <si>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</si>
  <si>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</si>
  <si>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</si>
  <si>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</si>
  <si>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</si>
  <si>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Wydatki bieżące</t>
  </si>
  <si>
    <t>IV.</t>
  </si>
  <si>
    <t>Stan środków obrotowych na koniec roku</t>
  </si>
  <si>
    <t>w tym</t>
  </si>
  <si>
    <t>środki pieniężne</t>
  </si>
  <si>
    <t>naleśności</t>
  </si>
  <si>
    <t>zobowiązania</t>
  </si>
  <si>
    <t>1.</t>
  </si>
  <si>
    <t>2.</t>
  </si>
  <si>
    <t>3.</t>
  </si>
  <si>
    <t>4.</t>
  </si>
  <si>
    <t>5.</t>
  </si>
  <si>
    <t>§</t>
  </si>
  <si>
    <t>w złotych</t>
  </si>
  <si>
    <t>Dział 900 - Gospodarka Komunalna i Ochrona Środowiska</t>
  </si>
  <si>
    <t>Rozdział 90011 - Fundusz Ochrony Środowiska i Gospodarki Wodnej</t>
  </si>
  <si>
    <t xml:space="preserve">Przelewy   redystrybucyjne </t>
  </si>
  <si>
    <t>Zakup materiałów i wyposażenia</t>
  </si>
  <si>
    <t>Zakup usług remontowych</t>
  </si>
  <si>
    <t>Zakup usług pozostałych</t>
  </si>
  <si>
    <t>Szkolenia pracowników nie będących członkami korpusu służby cywilnej</t>
  </si>
  <si>
    <t>w tym:</t>
  </si>
  <si>
    <t xml:space="preserve">Wydatki na  dotacje   celowe  na finansowanie  lub   dofinansowanie zadań  bieżących   realizowanych   przez jenostki   spoza s.f.p </t>
  </si>
  <si>
    <t>Wydatki i zakupy inwestycyjne (ujęte w zał.3 i 3a)</t>
  </si>
  <si>
    <t>Wydatki inwestycyjne funduszy celowych</t>
  </si>
  <si>
    <t>Wydatki na zakupy inwestycyjne funduszy celowych</t>
  </si>
  <si>
    <t xml:space="preserve">Wydatki na  dotacje   celowe   na finansowanie  lub   dofinansowanie kosztów realizacji    inwestycji  i   zakupów  inwestycyjnych   przez j.s.f.p </t>
  </si>
  <si>
    <t xml:space="preserve">Wydatki na  dotacje   celowe  na finansowanie  lub   dofinansowanie zadań  inwestycyjnych    realizowanych   przez jednostki  nie   zaliczane  do   sektora   finansów  publicznych </t>
  </si>
  <si>
    <t>Wykonanie</t>
  </si>
  <si>
    <t xml:space="preserve">Wpływy z różnych opłat </t>
  </si>
  <si>
    <t>0690</t>
  </si>
  <si>
    <t>Powiatowego Funduszu Ochrony Środowiska i Gospodarki Wodnej</t>
  </si>
  <si>
    <t>Wykonanie na  dzień 30.06.2008r.</t>
  </si>
  <si>
    <t>Plan 2008 r. po zmianach</t>
  </si>
  <si>
    <t>Odsetki</t>
  </si>
  <si>
    <t>Zwrot dotacji wykorzystanej niezgodnie z przeznaczeniem</t>
  </si>
  <si>
    <t>2910</t>
  </si>
  <si>
    <t>0900</t>
  </si>
  <si>
    <t>%</t>
  </si>
  <si>
    <t>Załącznik nr 4 do uchwały Nr 140/08 Zarządu Powiatu Toruńskiego</t>
  </si>
  <si>
    <t>z dnia 29 lipca 2008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</si>
</sst>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  <numFmt numFmtId="177" formatCode="#,##0.00\ &quot;zł&quot;"/>
    <numFmt numFmtId="178" formatCode="#,##0.00\ _z_ł"/>
    <numFmt numFmtId="179" formatCode="#,##0.00\ _z_ł;[Red]#,##0.00\ _z_ł"/>
    <numFmt numFmtId="180" formatCode="#,##0\ _z_ł"/>
    <numFmt numFmtId="181" formatCode="0.0000%"/>
  </numFmts>
  <fonts count="2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2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" fontId="2" fillId="20" borderId="28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right" vertical="center"/>
    </xf>
    <xf numFmtId="4" fontId="0" fillId="24" borderId="29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49" fontId="0" fillId="0" borderId="3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4" fontId="0" fillId="24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4" fontId="0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20" borderId="46" xfId="0" applyFont="1" applyFill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10" fontId="3" fillId="0" borderId="3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0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75" zoomScaleNormal="75" zoomScalePageLayoutView="0" workbookViewId="0" topLeftCell="A1">
      <selection activeCell="A3" sqref="A3:D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2.75390625" style="2" customWidth="1"/>
    <col min="4" max="4" width="17.75390625" style="3" customWidth="1"/>
    <col min="5" max="5" width="13.00390625" style="2" hidden="1" customWidth="1"/>
    <col min="6" max="6" width="15.00390625" style="2" customWidth="1"/>
    <col min="7" max="7" width="12.00390625" style="2" bestFit="1" customWidth="1"/>
    <col min="8" max="8" width="17.875" style="2" customWidth="1"/>
    <col min="9" max="9" width="13.125" style="2" bestFit="1" customWidth="1"/>
    <col min="10" max="16384" width="9.125" style="2" customWidth="1"/>
  </cols>
  <sheetData>
    <row r="1" spans="1:8" ht="15">
      <c r="A1" s="46" t="s">
        <v>47</v>
      </c>
      <c r="E1" s="9"/>
      <c r="F1" s="9"/>
      <c r="G1" s="9"/>
      <c r="H1" s="9"/>
    </row>
    <row r="2" spans="1:8" ht="15">
      <c r="A2" s="46" t="s">
        <v>48</v>
      </c>
      <c r="E2" s="9"/>
      <c r="F2" s="9"/>
      <c r="G2" s="9"/>
      <c r="H2" s="9"/>
    </row>
    <row r="3" spans="1:8" ht="15" customHeight="1">
      <c r="A3" s="96"/>
      <c r="B3" s="97"/>
      <c r="C3" s="97"/>
      <c r="D3" s="96"/>
      <c r="E3" s="1"/>
      <c r="F3" s="1"/>
      <c r="G3" s="1"/>
      <c r="H3" s="1"/>
    </row>
    <row r="4" spans="1:9" ht="15.75" customHeight="1">
      <c r="A4" t="s">
        <v>22</v>
      </c>
      <c r="F4" s="9"/>
      <c r="G4" s="9"/>
      <c r="H4" s="9"/>
      <c r="I4" s="9"/>
    </row>
    <row r="5" spans="1:9" ht="12.75" customHeight="1">
      <c r="A5" t="s">
        <v>23</v>
      </c>
      <c r="F5" s="9"/>
      <c r="G5" s="9"/>
      <c r="H5" s="9"/>
      <c r="I5" s="9"/>
    </row>
    <row r="6" spans="1:9" ht="22.5" customHeight="1">
      <c r="A6" s="47" t="s">
        <v>39</v>
      </c>
      <c r="F6" s="9"/>
      <c r="G6" s="9"/>
      <c r="H6" s="9"/>
      <c r="I6" s="9"/>
    </row>
    <row r="7" spans="1:9" ht="12.75">
      <c r="A7" s="45"/>
      <c r="F7" s="9"/>
      <c r="G7" s="9"/>
      <c r="H7" s="9"/>
      <c r="I7" s="9"/>
    </row>
    <row r="8" spans="4:9" ht="13.5" thickBot="1">
      <c r="D8" s="27" t="s">
        <v>21</v>
      </c>
      <c r="F8" s="9"/>
      <c r="G8" s="9"/>
      <c r="H8" s="9"/>
      <c r="I8" s="9"/>
    </row>
    <row r="9" spans="1:11" ht="42" customHeight="1" thickBot="1">
      <c r="A9" s="23" t="s">
        <v>0</v>
      </c>
      <c r="B9" s="24" t="s">
        <v>1</v>
      </c>
      <c r="C9" s="28" t="s">
        <v>20</v>
      </c>
      <c r="D9" s="48" t="s">
        <v>41</v>
      </c>
      <c r="E9" s="4" t="s">
        <v>36</v>
      </c>
      <c r="F9" s="78" t="s">
        <v>40</v>
      </c>
      <c r="G9" s="82" t="s">
        <v>46</v>
      </c>
      <c r="H9" s="4"/>
      <c r="I9" s="4"/>
      <c r="J9" s="5"/>
      <c r="K9" s="5"/>
    </row>
    <row r="10" spans="1:11" ht="19.5" customHeight="1" thickBot="1">
      <c r="A10" s="13" t="s">
        <v>2</v>
      </c>
      <c r="B10" s="14" t="s">
        <v>3</v>
      </c>
      <c r="C10" s="29"/>
      <c r="D10" s="15">
        <v>621416</v>
      </c>
      <c r="E10" s="4"/>
      <c r="F10" s="79">
        <f>F12+F13-F14</f>
        <v>621722.19</v>
      </c>
      <c r="G10" s="86">
        <f>F10/D10</f>
        <v>1.0004927295080912</v>
      </c>
      <c r="H10" s="4"/>
      <c r="I10" s="4"/>
      <c r="J10" s="5"/>
      <c r="K10" s="5"/>
    </row>
    <row r="11" spans="1:11" ht="19.5" customHeight="1">
      <c r="A11" s="16"/>
      <c r="B11" s="8" t="s">
        <v>11</v>
      </c>
      <c r="C11" s="30"/>
      <c r="D11" s="17"/>
      <c r="E11" s="4"/>
      <c r="F11" s="80"/>
      <c r="G11" s="88"/>
      <c r="H11" s="4"/>
      <c r="I11" s="4"/>
      <c r="J11" s="5"/>
      <c r="K11" s="5"/>
    </row>
    <row r="12" spans="1:11" ht="19.5" customHeight="1">
      <c r="A12" s="16" t="s">
        <v>15</v>
      </c>
      <c r="B12" s="8" t="s">
        <v>12</v>
      </c>
      <c r="C12" s="30"/>
      <c r="D12" s="17">
        <v>621416</v>
      </c>
      <c r="E12" s="4"/>
      <c r="F12" s="80">
        <v>621722.19</v>
      </c>
      <c r="G12" s="88"/>
      <c r="H12" s="4"/>
      <c r="I12" s="4"/>
      <c r="J12" s="5"/>
      <c r="K12" s="5"/>
    </row>
    <row r="13" spans="1:11" ht="19.5" customHeight="1">
      <c r="A13" s="16" t="s">
        <v>16</v>
      </c>
      <c r="B13" s="8" t="s">
        <v>13</v>
      </c>
      <c r="C13" s="30"/>
      <c r="D13" s="17">
        <v>0</v>
      </c>
      <c r="E13" s="4"/>
      <c r="F13" s="80">
        <v>0</v>
      </c>
      <c r="G13" s="88"/>
      <c r="H13" s="4"/>
      <c r="I13" s="4"/>
      <c r="J13" s="5"/>
      <c r="K13" s="5"/>
    </row>
    <row r="14" spans="1:11" ht="19.5" customHeight="1" thickBot="1">
      <c r="A14" s="18" t="s">
        <v>17</v>
      </c>
      <c r="B14" s="19" t="s">
        <v>14</v>
      </c>
      <c r="C14" s="31"/>
      <c r="D14" s="20">
        <v>0</v>
      </c>
      <c r="E14" s="4"/>
      <c r="F14" s="81">
        <v>0</v>
      </c>
      <c r="G14" s="90"/>
      <c r="H14" s="4"/>
      <c r="I14" s="4"/>
      <c r="J14" s="5"/>
      <c r="K14" s="5"/>
    </row>
    <row r="15" spans="1:11" ht="19.5" customHeight="1" thickBot="1">
      <c r="A15" s="64" t="s">
        <v>4</v>
      </c>
      <c r="B15" s="62" t="s">
        <v>5</v>
      </c>
      <c r="C15" s="60"/>
      <c r="D15" s="58">
        <f>D16+D17</f>
        <v>1500000</v>
      </c>
      <c r="E15" s="4"/>
      <c r="F15" s="83">
        <f>F17+F16+F18+F19</f>
        <v>862678.45</v>
      </c>
      <c r="G15" s="86">
        <f>F15/D15</f>
        <v>0.5751189666666666</v>
      </c>
      <c r="H15" s="4"/>
      <c r="I15" s="4"/>
      <c r="J15" s="5"/>
      <c r="K15" s="5"/>
    </row>
    <row r="16" spans="1:11" ht="19.5" customHeight="1">
      <c r="A16" s="67" t="s">
        <v>15</v>
      </c>
      <c r="B16" s="54" t="s">
        <v>24</v>
      </c>
      <c r="C16" s="59">
        <v>2960</v>
      </c>
      <c r="D16" s="55">
        <f>1500000-1500000</f>
        <v>0</v>
      </c>
      <c r="E16" s="51"/>
      <c r="F16" s="83">
        <v>0</v>
      </c>
      <c r="G16" s="87"/>
      <c r="H16" s="4"/>
      <c r="I16" s="4"/>
      <c r="J16" s="5"/>
      <c r="K16" s="5"/>
    </row>
    <row r="17" spans="1:11" ht="19.5" customHeight="1">
      <c r="A17" s="65" t="s">
        <v>16</v>
      </c>
      <c r="B17" s="52" t="s">
        <v>37</v>
      </c>
      <c r="C17" s="57" t="s">
        <v>38</v>
      </c>
      <c r="D17" s="56">
        <v>1500000</v>
      </c>
      <c r="E17" s="51"/>
      <c r="F17" s="84">
        <f>770015.39+61.6</f>
        <v>770076.99</v>
      </c>
      <c r="G17" s="88"/>
      <c r="H17" s="4"/>
      <c r="I17" s="4"/>
      <c r="J17" s="5"/>
      <c r="K17" s="5"/>
    </row>
    <row r="18" spans="1:11" ht="19.5" customHeight="1" thickBot="1">
      <c r="A18" s="66" t="s">
        <v>17</v>
      </c>
      <c r="B18" s="52" t="s">
        <v>42</v>
      </c>
      <c r="C18" s="57" t="s">
        <v>45</v>
      </c>
      <c r="D18" s="53">
        <v>0</v>
      </c>
      <c r="E18" s="51"/>
      <c r="F18" s="84">
        <v>10199.58</v>
      </c>
      <c r="G18" s="88"/>
      <c r="H18" s="4"/>
      <c r="I18" s="4"/>
      <c r="J18" s="5"/>
      <c r="K18" s="5"/>
    </row>
    <row r="19" spans="1:11" ht="19.5" customHeight="1" thickBot="1">
      <c r="A19" s="66" t="s">
        <v>18</v>
      </c>
      <c r="B19" s="52" t="s">
        <v>43</v>
      </c>
      <c r="C19" s="57" t="s">
        <v>44</v>
      </c>
      <c r="D19" s="53">
        <v>0</v>
      </c>
      <c r="E19" s="51"/>
      <c r="F19" s="84">
        <v>82401.88</v>
      </c>
      <c r="G19" s="90"/>
      <c r="H19" s="4"/>
      <c r="I19" s="4"/>
      <c r="J19" s="5"/>
      <c r="K19" s="5"/>
    </row>
    <row r="20" spans="1:11" ht="19.5" customHeight="1" thickBot="1">
      <c r="A20" s="21" t="s">
        <v>6</v>
      </c>
      <c r="B20" s="62" t="s">
        <v>7</v>
      </c>
      <c r="C20" s="22"/>
      <c r="D20" s="58">
        <f>D21+D28+D32+D33+D27</f>
        <v>2102692</v>
      </c>
      <c r="E20" s="63"/>
      <c r="F20" s="85">
        <f>F21+F27+F28+F32+F33</f>
        <v>98533.61</v>
      </c>
      <c r="G20" s="86">
        <f>F20/D20</f>
        <v>0.04686069571768</v>
      </c>
      <c r="H20" s="4"/>
      <c r="I20" s="4"/>
      <c r="J20" s="5"/>
      <c r="K20" s="5"/>
    </row>
    <row r="21" spans="1:11" ht="19.5" customHeight="1">
      <c r="A21" s="94" t="s">
        <v>15</v>
      </c>
      <c r="B21" s="35" t="s">
        <v>8</v>
      </c>
      <c r="C21" s="36"/>
      <c r="D21" s="75">
        <f>D23+D24+D25+D26</f>
        <v>824692</v>
      </c>
      <c r="E21" s="61">
        <f>E23+E24+E25+E26</f>
        <v>17567.15</v>
      </c>
      <c r="F21" s="73">
        <f>F23+F24+F25+F26</f>
        <v>31304.690000000002</v>
      </c>
      <c r="G21" s="87"/>
      <c r="H21" s="4"/>
      <c r="I21" s="4"/>
      <c r="J21" s="5"/>
      <c r="K21" s="5"/>
    </row>
    <row r="22" spans="1:11" ht="19.5" customHeight="1">
      <c r="A22" s="94"/>
      <c r="B22" s="35" t="s">
        <v>29</v>
      </c>
      <c r="C22" s="36"/>
      <c r="D22" s="41"/>
      <c r="E22" s="49"/>
      <c r="F22" s="69"/>
      <c r="G22" s="88"/>
      <c r="H22" s="4"/>
      <c r="I22" s="4"/>
      <c r="J22" s="5"/>
      <c r="K22" s="5"/>
    </row>
    <row r="23" spans="1:11" ht="19.5" customHeight="1">
      <c r="A23" s="94"/>
      <c r="B23" s="33" t="s">
        <v>25</v>
      </c>
      <c r="C23" s="39">
        <v>4210</v>
      </c>
      <c r="D23" s="42">
        <v>23000</v>
      </c>
      <c r="E23" s="49">
        <v>10671.15</v>
      </c>
      <c r="F23" s="69">
        <v>10671.15</v>
      </c>
      <c r="G23" s="88"/>
      <c r="H23" s="4"/>
      <c r="I23" s="4"/>
      <c r="J23" s="5"/>
      <c r="K23" s="5"/>
    </row>
    <row r="24" spans="1:11" ht="19.5" customHeight="1">
      <c r="A24" s="94"/>
      <c r="B24" s="33" t="s">
        <v>26</v>
      </c>
      <c r="C24" s="39">
        <v>4270</v>
      </c>
      <c r="D24" s="42">
        <f>550692+192000</f>
        <v>742692</v>
      </c>
      <c r="E24" s="49"/>
      <c r="F24" s="69">
        <v>0</v>
      </c>
      <c r="G24" s="88"/>
      <c r="H24" s="4"/>
      <c r="I24" s="4"/>
      <c r="J24" s="5"/>
      <c r="K24" s="5"/>
    </row>
    <row r="25" spans="1:11" ht="19.5" customHeight="1">
      <c r="A25" s="94"/>
      <c r="B25" s="33" t="s">
        <v>27</v>
      </c>
      <c r="C25" s="39">
        <v>4300</v>
      </c>
      <c r="D25" s="42">
        <v>49000</v>
      </c>
      <c r="E25" s="49"/>
      <c r="F25" s="69">
        <v>13492.54</v>
      </c>
      <c r="G25" s="88"/>
      <c r="H25" s="4"/>
      <c r="I25" s="4"/>
      <c r="J25" s="5"/>
      <c r="K25" s="5"/>
    </row>
    <row r="26" spans="1:11" ht="29.25" customHeight="1" thickBot="1">
      <c r="A26" s="95"/>
      <c r="B26" s="34" t="s">
        <v>28</v>
      </c>
      <c r="C26" s="40">
        <v>4700</v>
      </c>
      <c r="D26" s="43">
        <v>10000</v>
      </c>
      <c r="E26" s="49">
        <v>6896</v>
      </c>
      <c r="F26" s="70">
        <v>7141</v>
      </c>
      <c r="G26" s="88"/>
      <c r="H26" s="4"/>
      <c r="I26" s="4"/>
      <c r="J26" s="5"/>
      <c r="K26" s="5"/>
    </row>
    <row r="27" spans="1:11" ht="26.25" thickBot="1">
      <c r="A27" s="11" t="s">
        <v>16</v>
      </c>
      <c r="B27" s="12" t="s">
        <v>30</v>
      </c>
      <c r="C27" s="38">
        <v>2450</v>
      </c>
      <c r="D27" s="76">
        <v>40000</v>
      </c>
      <c r="E27" s="49">
        <v>35600</v>
      </c>
      <c r="F27" s="72">
        <v>40000</v>
      </c>
      <c r="G27" s="88"/>
      <c r="H27" s="4"/>
      <c r="I27" s="4"/>
      <c r="J27" s="5"/>
      <c r="K27" s="5"/>
    </row>
    <row r="28" spans="1:11" ht="18.75" customHeight="1">
      <c r="A28" s="93" t="s">
        <v>17</v>
      </c>
      <c r="B28" s="10" t="s">
        <v>31</v>
      </c>
      <c r="C28" s="32"/>
      <c r="D28" s="77">
        <f>D30+D31</f>
        <v>923000</v>
      </c>
      <c r="E28" s="50">
        <f>E30+E31</f>
        <v>7744</v>
      </c>
      <c r="F28" s="68">
        <f>F30+F31</f>
        <v>7744</v>
      </c>
      <c r="G28" s="88"/>
      <c r="H28" s="4"/>
      <c r="I28" s="4"/>
      <c r="J28" s="5"/>
      <c r="K28" s="5"/>
    </row>
    <row r="29" spans="1:11" ht="16.5" customHeight="1">
      <c r="A29" s="94"/>
      <c r="B29" s="35" t="s">
        <v>29</v>
      </c>
      <c r="C29" s="36"/>
      <c r="D29" s="41"/>
      <c r="E29" s="49"/>
      <c r="F29" s="73"/>
      <c r="G29" s="88"/>
      <c r="H29" s="4"/>
      <c r="I29" s="4"/>
      <c r="J29" s="5"/>
      <c r="K29" s="5"/>
    </row>
    <row r="30" spans="1:11" ht="18" customHeight="1">
      <c r="A30" s="94"/>
      <c r="B30" s="6" t="s">
        <v>32</v>
      </c>
      <c r="C30" s="37">
        <v>6110</v>
      </c>
      <c r="D30" s="44">
        <f>1080000-192000</f>
        <v>888000</v>
      </c>
      <c r="E30" s="49">
        <v>7744</v>
      </c>
      <c r="F30" s="69">
        <v>7744</v>
      </c>
      <c r="G30" s="88"/>
      <c r="H30" s="4"/>
      <c r="I30" s="4"/>
      <c r="J30" s="5"/>
      <c r="K30" s="5"/>
    </row>
    <row r="31" spans="1:11" ht="16.5" customHeight="1" thickBot="1">
      <c r="A31" s="95"/>
      <c r="B31" s="6" t="s">
        <v>33</v>
      </c>
      <c r="C31" s="37">
        <v>6120</v>
      </c>
      <c r="D31" s="44">
        <v>35000</v>
      </c>
      <c r="E31" s="49"/>
      <c r="F31" s="70">
        <v>0</v>
      </c>
      <c r="G31" s="88"/>
      <c r="H31" s="4"/>
      <c r="I31" s="4"/>
      <c r="J31" s="5"/>
      <c r="K31" s="5"/>
    </row>
    <row r="32" spans="1:11" ht="39" thickBot="1">
      <c r="A32" s="11" t="s">
        <v>18</v>
      </c>
      <c r="B32" s="12" t="s">
        <v>34</v>
      </c>
      <c r="C32" s="38">
        <v>6260</v>
      </c>
      <c r="D32" s="76">
        <f>240000+25000</f>
        <v>265000</v>
      </c>
      <c r="E32" s="49"/>
      <c r="F32" s="72">
        <v>0</v>
      </c>
      <c r="G32" s="88"/>
      <c r="H32" s="4"/>
      <c r="I32" s="4"/>
      <c r="J32" s="5"/>
      <c r="K32" s="5"/>
    </row>
    <row r="33" spans="1:11" ht="39" thickBot="1">
      <c r="A33" s="11" t="s">
        <v>19</v>
      </c>
      <c r="B33" s="12" t="s">
        <v>35</v>
      </c>
      <c r="C33" s="38">
        <v>6270</v>
      </c>
      <c r="D33" s="76">
        <v>50000</v>
      </c>
      <c r="E33" s="49">
        <v>8415.92</v>
      </c>
      <c r="F33" s="72">
        <v>19484.92</v>
      </c>
      <c r="G33" s="88"/>
      <c r="H33" s="4"/>
      <c r="I33" s="4"/>
      <c r="J33" s="5"/>
      <c r="K33" s="5"/>
    </row>
    <row r="34" spans="1:11" ht="19.5" customHeight="1">
      <c r="A34" s="13" t="s">
        <v>9</v>
      </c>
      <c r="B34" s="14" t="s">
        <v>10</v>
      </c>
      <c r="C34" s="29"/>
      <c r="D34" s="15">
        <f>D15+D12-D20</f>
        <v>18724</v>
      </c>
      <c r="E34" s="4"/>
      <c r="F34" s="73">
        <f>F36+F37-F38</f>
        <v>1385867.03</v>
      </c>
      <c r="G34" s="89"/>
      <c r="H34" s="71"/>
      <c r="I34" s="71"/>
      <c r="J34" s="5"/>
      <c r="K34" s="5"/>
    </row>
    <row r="35" spans="1:11" ht="19.5" customHeight="1">
      <c r="A35" s="16"/>
      <c r="B35" s="8" t="s">
        <v>11</v>
      </c>
      <c r="C35" s="30"/>
      <c r="D35" s="17"/>
      <c r="E35" s="4"/>
      <c r="F35" s="69"/>
      <c r="G35" s="88"/>
      <c r="H35" s="4"/>
      <c r="I35" s="4"/>
      <c r="J35" s="5"/>
      <c r="K35" s="5"/>
    </row>
    <row r="36" spans="1:11" ht="19.5" customHeight="1">
      <c r="A36" s="16" t="s">
        <v>15</v>
      </c>
      <c r="B36" s="8" t="s">
        <v>12</v>
      </c>
      <c r="C36" s="30"/>
      <c r="D36" s="17">
        <v>0</v>
      </c>
      <c r="E36" s="4"/>
      <c r="F36" s="69">
        <f>80195.43+1300000</f>
        <v>1380195.43</v>
      </c>
      <c r="G36" s="88"/>
      <c r="H36" s="4"/>
      <c r="I36" s="4"/>
      <c r="J36" s="5"/>
      <c r="K36" s="5"/>
    </row>
    <row r="37" spans="1:11" ht="19.5" customHeight="1">
      <c r="A37" s="16" t="s">
        <v>16</v>
      </c>
      <c r="B37" s="8" t="s">
        <v>13</v>
      </c>
      <c r="C37" s="30"/>
      <c r="D37" s="17">
        <v>0</v>
      </c>
      <c r="E37" s="4"/>
      <c r="F37" s="69">
        <f>6412.6-741</f>
        <v>5671.6</v>
      </c>
      <c r="G37" s="88"/>
      <c r="H37" s="4"/>
      <c r="I37" s="4"/>
      <c r="J37" s="5"/>
      <c r="K37" s="5"/>
    </row>
    <row r="38" spans="1:11" ht="19.5" customHeight="1" thickBot="1">
      <c r="A38" s="18" t="s">
        <v>17</v>
      </c>
      <c r="B38" s="19" t="s">
        <v>14</v>
      </c>
      <c r="C38" s="31"/>
      <c r="D38" s="20">
        <v>0</v>
      </c>
      <c r="E38" s="4"/>
      <c r="F38" s="74">
        <v>0</v>
      </c>
      <c r="G38" s="90"/>
      <c r="H38" s="4"/>
      <c r="I38" s="4"/>
      <c r="J38" s="5"/>
      <c r="K38" s="5"/>
    </row>
    <row r="39" spans="1:11" ht="15">
      <c r="A39" s="4"/>
      <c r="B39" s="4"/>
      <c r="C39" s="4"/>
      <c r="D39" s="7"/>
      <c r="E39" s="4"/>
      <c r="F39" s="4"/>
      <c r="G39" s="4"/>
      <c r="H39" s="4"/>
      <c r="I39" s="4"/>
      <c r="J39" s="5"/>
      <c r="K39" s="5"/>
    </row>
    <row r="40" spans="1:11" ht="15">
      <c r="A40" s="4"/>
      <c r="B40" s="4"/>
      <c r="C40" s="4"/>
      <c r="D40" s="7"/>
      <c r="E40" s="4"/>
      <c r="F40" s="4"/>
      <c r="G40" s="4"/>
      <c r="H40" s="4"/>
      <c r="I40" s="4"/>
      <c r="J40" s="5"/>
      <c r="K40" s="5"/>
    </row>
    <row r="41" spans="1:11" ht="15">
      <c r="A41" s="5"/>
      <c r="B41" s="26"/>
      <c r="C41" s="26"/>
      <c r="D41" s="7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7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7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7"/>
      <c r="E44" s="5"/>
      <c r="F44" s="5"/>
      <c r="G44" s="5"/>
      <c r="H44" s="5"/>
      <c r="I44" s="5"/>
      <c r="J44" s="5"/>
      <c r="K44" s="5"/>
    </row>
  </sheetData>
  <sheetProtection/>
  <mergeCells count="3">
    <mergeCell ref="A28:A31"/>
    <mergeCell ref="A3:D3"/>
    <mergeCell ref="A21:A26"/>
  </mergeCells>
  <printOptions/>
  <pageMargins left="0.5905511811023623" right="0.5905511811023623" top="0.5905511811023623" bottom="0.5905511811023623" header="0.5118110236220472" footer="0.5118110236220472"/>
  <pageSetup firstPageNumber="77" useFirstPageNumber="1" fitToHeight="1" fitToWidth="1" horizontalDpi="300" verticalDpi="3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0">
      <selection activeCell="F90" sqref="F90"/>
    </sheetView>
  </sheetViews>
  <sheetFormatPr defaultColWidth="9.00390625" defaultRowHeight="12.75"/>
  <cols>
    <col min="3" max="4" width="9.125" style="9" customWidth="1"/>
    <col min="6" max="6" width="9.125" style="92" customWidth="1"/>
    <col min="7" max="7" width="9.125" style="91" customWidth="1"/>
  </cols>
  <sheetData/>
  <sheetProtection/>
  <printOptions/>
  <pageMargins left="0.17" right="0.1968503937007874" top="0.3937007874015748" bottom="0.33" header="0.41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3" max="4" width="9.125" style="9" customWidth="1"/>
    <col min="6" max="6" width="9.125" style="25" customWidth="1"/>
  </cols>
  <sheetData/>
  <sheetProtection/>
  <printOptions/>
  <pageMargins left="0.68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2008-07-30T06:10:48Z</cp:lastPrinted>
  <dcterms:created xsi:type="dcterms:W3CDTF">1997-02-26T13:46:56Z</dcterms:created>
  <dcterms:modified xsi:type="dcterms:W3CDTF">2008-07-30T06:10:50Z</dcterms:modified>
  <cp:category/>
  <cp:version/>
  <cp:contentType/>
  <cp:contentStatus/>
</cp:coreProperties>
</file>