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720" windowHeight="73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<sst xmlns="http://schemas.openxmlformats.org/spreadsheetml/2006/main" count="137" uniqueCount="100">
  <si>
    <t>.010</t>
  </si>
  <si>
    <t>.01005</t>
  </si>
  <si>
    <t>.020</t>
  </si>
  <si>
    <t>ROLNICTWO I ŁOWIECTWO</t>
  </si>
  <si>
    <t>LEŚNICTWO</t>
  </si>
  <si>
    <t>GOSPODARKA MIESZKANIOWA</t>
  </si>
  <si>
    <t>Gospodarka gruntami i nieruchomościami</t>
  </si>
  <si>
    <t>DZIAŁALNOŚĆ USŁUGOWA</t>
  </si>
  <si>
    <t>Prace geodezyjne i kartograficzne</t>
  </si>
  <si>
    <t>Nadzór budowlany</t>
  </si>
  <si>
    <t>ADMINISTRACJA PUBLICZNA</t>
  </si>
  <si>
    <t>Urzędy Wojewódzkie</t>
  </si>
  <si>
    <t>Komisje poborowe</t>
  </si>
  <si>
    <t>OCHRONA ZDROWIA</t>
  </si>
  <si>
    <t>OPIEKA SPOŁECZNA</t>
  </si>
  <si>
    <t>Placówki opiekuńczo - wychowawcze</t>
  </si>
  <si>
    <t>Domy Pomocy Społecznej</t>
  </si>
  <si>
    <t>Rodziny zastępcze</t>
  </si>
  <si>
    <t>RÓŻNE ROZLICZENIA</t>
  </si>
  <si>
    <t>OŚWIATA I WYCHOWANIE</t>
  </si>
  <si>
    <t>Licea ogólnokształcące</t>
  </si>
  <si>
    <t>EDUKACYJNA OPIEKA WYCHOWAWCZA</t>
  </si>
  <si>
    <t>Internaty i bursy szkolne</t>
  </si>
  <si>
    <t>Starostwo Powiatowe</t>
  </si>
  <si>
    <t>Wpływy z opłaty komunikacyjnej</t>
  </si>
  <si>
    <t>Pozostałe odsetki</t>
  </si>
  <si>
    <t>Podatek dochodowy od osób fizycznych</t>
  </si>
  <si>
    <t>Subwencje ogólne z budżetu państwa</t>
  </si>
  <si>
    <t>Wpływy z usług</t>
  </si>
  <si>
    <t>Różne rozliczenia finansowe</t>
  </si>
  <si>
    <t>Dz.</t>
  </si>
  <si>
    <t>Prace urządzeniowe na potrzeby rolnictwa</t>
  </si>
  <si>
    <t>WYSZCZEGÓLNIENIE DOCHODU BUDŻETOWEGO</t>
  </si>
  <si>
    <t>R.</t>
  </si>
  <si>
    <t>Część wyrównawcza sub. ogólnej dla powiatów</t>
  </si>
  <si>
    <t>P.</t>
  </si>
  <si>
    <t>Zesp. do spraw orzekania o stopniu niepełnosp.</t>
  </si>
  <si>
    <t>Szkoły artystyczne</t>
  </si>
  <si>
    <t xml:space="preserve">Dotacje celowe otrzymane  z budżetu państwa na realizację zadań własnych powiatu </t>
  </si>
  <si>
    <t>.02001</t>
  </si>
  <si>
    <t>Gospodarka leśna</t>
  </si>
  <si>
    <t>Szkoły zawodowe</t>
  </si>
  <si>
    <t xml:space="preserve">Wpływy z tytułu pomocy finansowej  udzielonej między jednostkami samorządu terytorialnego  na dofinansowanie  własnych zadań bieżących </t>
  </si>
  <si>
    <t xml:space="preserve">Środki na finansowanie własnych zadań bieżących gmin ( związków gmin ) , powiatów    ( związków powiatów ) , samorządów województw , pozyskane z innych źródeł </t>
  </si>
  <si>
    <t xml:space="preserve">Dotacje celowe otrzymane  z budżetu państwa na zadania bieżące  z zakresu administracji rządowej oraz inne zadania zlecone ustawami realizowane przez powiat </t>
  </si>
  <si>
    <t xml:space="preserve">Dochody z najmu i dzierżawy  składników majątkowych  Skarbu Państwa , jednostek samorządu terytorialnego lub innych jednostek zaliczanych do sektora finansów publicznych  oraz innych  umów o podobnym charakterze </t>
  </si>
  <si>
    <t>Składki  na  ubezpieczenia  zdrowotne  oraz  świadczenia dla osób nie objętych obowiązkiem ubez. społ.</t>
  </si>
  <si>
    <t>.0750</t>
  </si>
  <si>
    <t xml:space="preserve">POZOSTAŁE  ZADANIA  W  ZAKRESIE  POLITYKI  SPOŁECZNEJ </t>
  </si>
  <si>
    <t>.0920</t>
  </si>
  <si>
    <t>.0830</t>
  </si>
  <si>
    <t>.0010</t>
  </si>
  <si>
    <t>.0020</t>
  </si>
  <si>
    <t xml:space="preserve">Podatek dochodowy od osób prawnych </t>
  </si>
  <si>
    <t xml:space="preserve">Część równoważąca  subw. ogólnej dla powiatów </t>
  </si>
  <si>
    <t>.0420</t>
  </si>
  <si>
    <t>.0970</t>
  </si>
  <si>
    <t xml:space="preserve">Wpływy  z  różnych  dochodów </t>
  </si>
  <si>
    <t>Dochody  jednostek  samorządu  terytorialnego  związane   z  realizacją zadań  z  zakresu  administracji rządowej oraz innych zadań zleconych ustawami</t>
  </si>
  <si>
    <t xml:space="preserve">Dotacje celowe przekazane z budżetu państwa   na  zadania bieżące realizowane przez powiat  na podstawie porozumień  z organami administracji rządowej </t>
  </si>
  <si>
    <t xml:space="preserve">Powiatowe  Urzędy  Pracy  </t>
  </si>
  <si>
    <t xml:space="preserve">Pomoc materialna dla uczniów </t>
  </si>
  <si>
    <t>Dotacje celowe otrzymane od samorządu województwa na zadania bieżące realizowane na podstawie porozumień (umów) między j.s.t.</t>
  </si>
  <si>
    <t xml:space="preserve">Część oświatowa subw. ogólnej dla jednostek   samorządu  terytorialnego </t>
  </si>
  <si>
    <t>.01008</t>
  </si>
  <si>
    <t xml:space="preserve">Melioracje  wodne </t>
  </si>
  <si>
    <t>.0590</t>
  </si>
  <si>
    <t>Dotacje celowe  otrzymane  z powiatu  na  zadania  bieżące  realizowane  na  podstawie  porozumień (umów między  jednostkami  samorządu  terytorialnego .</t>
  </si>
  <si>
    <t>Opracowania geodezyjne i kartograficzne</t>
  </si>
  <si>
    <t xml:space="preserve">Wpływy  z  opłat  za  koncesje  i  licencje  </t>
  </si>
  <si>
    <t>.0690</t>
  </si>
  <si>
    <t xml:space="preserve">Wpływy z różnych  opłat </t>
  </si>
  <si>
    <t>TRANSPORT I ŁĄCZNOŚĆ</t>
  </si>
  <si>
    <t>Drogi publiczne powiatowe</t>
  </si>
  <si>
    <t xml:space="preserve">  </t>
  </si>
  <si>
    <t xml:space="preserve">Ośrodki  wsparcia </t>
  </si>
  <si>
    <t xml:space="preserve">DOCHODY OD OSÓB PRAWN. , OSÓB FIZYCZNYCH  I  INNYCH  JEDNOSTEK  NIE  POSIADAJĄCYCH  OSOBOWOŚCI  PRAWNEJ </t>
  </si>
  <si>
    <t>Udziały  powiatów w  podatkach  stanowiących dochody  budżetu państwa</t>
  </si>
  <si>
    <t>Środki  Funduszu  Pracy  otrzymane  przez  powiat   z  przeznaczeniem   na   finansowanie   wynagrodzenia   i  składek   na  ubezpieczenia  społeczne pracowników  powiatowego  urzędu  pracy .</t>
  </si>
  <si>
    <t>.0490</t>
  </si>
  <si>
    <t xml:space="preserve">RAZEM PROGNOZOWANE  DOCHODY   na   2008 </t>
  </si>
  <si>
    <t>PLANOWANE  DOCHODY   BUDŻETOWE  2008</t>
  </si>
  <si>
    <t xml:space="preserve">Środki   UE </t>
  </si>
  <si>
    <t xml:space="preserve">DOCHODY  BEZ   UE </t>
  </si>
  <si>
    <t>Wpływy  z  innych  lokalnych  opłat  pobieranych  przez  j.s.t. na  podstawie  odrębnych  ustaw</t>
  </si>
  <si>
    <t>PLANOWANE   DOCHODY   BUDŻETOWE   NA   2008   ROK</t>
  </si>
  <si>
    <t>Dotacje celowe otrzymane z gminy na zadania bieżące realizowane na podstawie porozumień (umów) między jednostkami samorządu terytorialnego  </t>
  </si>
  <si>
    <t xml:space="preserve">Wpływy  z różnych  dochodów </t>
  </si>
  <si>
    <t xml:space="preserve">Zwiększenia </t>
  </si>
  <si>
    <t xml:space="preserve">Zmniejszenia </t>
  </si>
  <si>
    <t xml:space="preserve">Plan  po   zmianach </t>
  </si>
  <si>
    <t xml:space="preserve">Powiatowe  Centra Pomocy  Rodzinie </t>
  </si>
  <si>
    <t>Dotacje celowe otrzymane z gminy na inwestycje i zakupy inwestycyjne realizowane na podstawie porozumień (umów) między jednostkami samorządu terytorialnego  </t>
  </si>
  <si>
    <t>KULTURA I OCHRONA DZIEDZICTWA NARODOWEGO</t>
  </si>
  <si>
    <t>Biblioteki</t>
  </si>
  <si>
    <t>Dotacje otrzymane z funduszy celowych na realizację zadań bieżących jednostek sektora finansów publicznych  </t>
  </si>
  <si>
    <t xml:space="preserve">Pomoc  dla  repatriantów </t>
  </si>
  <si>
    <t>zmiana   na   29.05.2008</t>
  </si>
  <si>
    <t xml:space="preserve">Załącznik nr 1 do uchwały Nr 123/08 Zarządu Powiatu Toruńskiego </t>
  </si>
  <si>
    <t>z dnia 29 maja 20085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</si>
</sst>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4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u val="single"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u val="single"/>
      <sz val="8"/>
      <name val="Arial CE"/>
      <family val="2"/>
    </font>
    <font>
      <b/>
      <sz val="11"/>
      <name val="Arial CE"/>
      <family val="2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11"/>
      <name val="Arial CE"/>
      <family val="2"/>
    </font>
    <font>
      <b/>
      <u val="single"/>
      <sz val="11"/>
      <name val="Arial CE"/>
      <family val="2"/>
    </font>
    <font>
      <sz val="11"/>
      <name val="Arial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21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left"/>
    </xf>
    <xf numFmtId="0" fontId="6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right"/>
    </xf>
    <xf numFmtId="0" fontId="8" fillId="0" borderId="10" xfId="0" applyFont="1" applyBorder="1" applyAlignment="1">
      <alignment horizontal="center" vertical="center" shrinkToFit="1"/>
    </xf>
    <xf numFmtId="1" fontId="8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1" fontId="6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shrinkToFit="1"/>
    </xf>
    <xf numFmtId="1" fontId="7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3" fillId="0" borderId="0" xfId="0" applyFont="1" applyAlignment="1">
      <alignment wrapText="1"/>
    </xf>
    <xf numFmtId="0" fontId="13" fillId="0" borderId="0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wrapText="1"/>
    </xf>
    <xf numFmtId="0" fontId="14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1" fontId="14" fillId="0" borderId="10" xfId="0" applyNumberFormat="1" applyFont="1" applyBorder="1" applyAlignment="1">
      <alignment vertical="center" wrapText="1" shrinkToFit="1"/>
    </xf>
    <xf numFmtId="1" fontId="9" fillId="0" borderId="10" xfId="0" applyNumberFormat="1" applyFont="1" applyBorder="1" applyAlignment="1">
      <alignment vertical="center" wrapText="1" shrinkToFit="1"/>
    </xf>
    <xf numFmtId="0" fontId="15" fillId="0" borderId="1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1" fontId="13" fillId="0" borderId="10" xfId="0" applyNumberFormat="1" applyFont="1" applyBorder="1" applyAlignment="1">
      <alignment vertical="center" wrapText="1" shrinkToFit="1"/>
    </xf>
    <xf numFmtId="0" fontId="13" fillId="0" borderId="0" xfId="0" applyFont="1" applyFill="1" applyAlignment="1">
      <alignment wrapText="1"/>
    </xf>
    <xf numFmtId="0" fontId="0" fillId="0" borderId="10" xfId="0" applyFont="1" applyBorder="1" applyAlignment="1">
      <alignment horizontal="center" vertical="center" shrinkToFit="1"/>
    </xf>
    <xf numFmtId="1" fontId="0" fillId="0" borderId="10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/>
    </xf>
    <xf numFmtId="3" fontId="11" fillId="0" borderId="10" xfId="0" applyNumberFormat="1" applyFont="1" applyFill="1" applyBorder="1" applyAlignment="1">
      <alignment/>
    </xf>
    <xf numFmtId="3" fontId="12" fillId="0" borderId="10" xfId="0" applyNumberFormat="1" applyFont="1" applyFill="1" applyBorder="1" applyAlignment="1">
      <alignment/>
    </xf>
    <xf numFmtId="3" fontId="10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vertical="center" shrinkToFit="1"/>
    </xf>
    <xf numFmtId="3" fontId="13" fillId="0" borderId="10" xfId="0" applyNumberFormat="1" applyFont="1" applyFill="1" applyBorder="1" applyAlignment="1">
      <alignment vertical="center" shrinkToFit="1"/>
    </xf>
    <xf numFmtId="3" fontId="3" fillId="0" borderId="10" xfId="0" applyNumberFormat="1" applyFont="1" applyFill="1" applyBorder="1" applyAlignment="1">
      <alignment/>
    </xf>
    <xf numFmtId="3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shrinkToFit="1"/>
    </xf>
    <xf numFmtId="1" fontId="11" fillId="0" borderId="10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vertical="center" wrapText="1" shrinkToFit="1"/>
    </xf>
    <xf numFmtId="0" fontId="12" fillId="0" borderId="10" xfId="0" applyFont="1" applyBorder="1" applyAlignment="1">
      <alignment horizontal="center" vertical="center" shrinkToFit="1"/>
    </xf>
    <xf numFmtId="1" fontId="12" fillId="0" borderId="10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>
      <alignment vertical="center" wrapText="1" shrinkToFit="1"/>
    </xf>
    <xf numFmtId="3" fontId="12" fillId="0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16" fillId="0" borderId="0" xfId="0" applyFont="1" applyBorder="1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S230"/>
  <sheetViews>
    <sheetView tabSelected="1" zoomScale="75" zoomScaleNormal="75" zoomScalePageLayoutView="0" workbookViewId="0" topLeftCell="A1">
      <selection activeCell="D4" sqref="D4"/>
    </sheetView>
  </sheetViews>
  <sheetFormatPr defaultColWidth="9.00390625" defaultRowHeight="12.75"/>
  <cols>
    <col min="1" max="1" width="3.375" style="19" customWidth="1"/>
    <col min="2" max="2" width="5.375" style="6" customWidth="1"/>
    <col min="3" max="3" width="5.875" style="19" bestFit="1" customWidth="1"/>
    <col min="4" max="4" width="48.75390625" style="38" customWidth="1"/>
    <col min="5" max="5" width="17.875" style="36" bestFit="1" customWidth="1"/>
    <col min="6" max="6" width="11.375" style="36" bestFit="1" customWidth="1"/>
    <col min="7" max="7" width="12.00390625" style="36" bestFit="1" customWidth="1"/>
    <col min="8" max="8" width="10.375" style="36" customWidth="1"/>
    <col min="9" max="16384" width="9.125" style="1" customWidth="1"/>
  </cols>
  <sheetData>
    <row r="1" spans="2:8" ht="24.75" customHeight="1">
      <c r="B1" s="72" t="s">
        <v>98</v>
      </c>
      <c r="E1" s="36" t="s">
        <v>74</v>
      </c>
      <c r="F1" s="36" t="s">
        <v>74</v>
      </c>
      <c r="G1" s="36" t="s">
        <v>74</v>
      </c>
      <c r="H1" s="36" t="s">
        <v>74</v>
      </c>
    </row>
    <row r="2" ht="15.75">
      <c r="B2" s="72" t="s">
        <v>99</v>
      </c>
    </row>
    <row r="3" spans="2:4" ht="15.75">
      <c r="B3" s="9"/>
      <c r="D3" s="38" t="s">
        <v>97</v>
      </c>
    </row>
    <row r="4" ht="15.75">
      <c r="D4" s="10" t="s">
        <v>81</v>
      </c>
    </row>
    <row r="5" spans="1:201" s="4" customFormat="1" ht="15.75">
      <c r="A5" s="20"/>
      <c r="B5" s="7"/>
      <c r="C5" s="20"/>
      <c r="D5" s="39"/>
      <c r="E5" s="37"/>
      <c r="F5" s="37"/>
      <c r="G5" s="37"/>
      <c r="H5" s="37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</row>
    <row r="6" spans="1:201" s="2" customFormat="1" ht="63">
      <c r="A6" s="21" t="s">
        <v>30</v>
      </c>
      <c r="B6" s="11" t="s">
        <v>33</v>
      </c>
      <c r="C6" s="21" t="s">
        <v>35</v>
      </c>
      <c r="D6" s="40" t="s">
        <v>32</v>
      </c>
      <c r="E6" s="53" t="s">
        <v>85</v>
      </c>
      <c r="F6" s="53" t="s">
        <v>88</v>
      </c>
      <c r="G6" s="53" t="s">
        <v>89</v>
      </c>
      <c r="H6" s="53" t="s">
        <v>90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</row>
    <row r="7" spans="1:201" ht="15.75">
      <c r="A7" s="22"/>
      <c r="B7" s="12"/>
      <c r="C7" s="22"/>
      <c r="D7" s="41"/>
      <c r="E7" s="54"/>
      <c r="F7" s="54"/>
      <c r="G7" s="54"/>
      <c r="H7" s="54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</row>
    <row r="8" spans="1:8" s="5" customFormat="1" ht="15.75" hidden="1">
      <c r="A8" s="23" t="s">
        <v>0</v>
      </c>
      <c r="B8" s="13"/>
      <c r="C8" s="23"/>
      <c r="D8" s="42" t="s">
        <v>3</v>
      </c>
      <c r="E8" s="55">
        <f>E9+E11</f>
        <v>45000</v>
      </c>
      <c r="F8" s="55">
        <f>F9+F11</f>
        <v>0</v>
      </c>
      <c r="G8" s="55">
        <f>G9+G11</f>
        <v>0</v>
      </c>
      <c r="H8" s="55">
        <f>E8+F8-G8</f>
        <v>45000</v>
      </c>
    </row>
    <row r="9" spans="1:8" s="2" customFormat="1" ht="23.25" hidden="1">
      <c r="A9" s="24"/>
      <c r="B9" s="15" t="s">
        <v>1</v>
      </c>
      <c r="C9" s="24"/>
      <c r="D9" s="43" t="s">
        <v>31</v>
      </c>
      <c r="E9" s="56">
        <f>SUM(E10:E10)</f>
        <v>45000</v>
      </c>
      <c r="F9" s="56">
        <f>SUM(F10:F10)</f>
        <v>0</v>
      </c>
      <c r="G9" s="56">
        <f>SUM(G10:G10)</f>
        <v>0</v>
      </c>
      <c r="H9" s="55">
        <f aca="true" t="shared" si="0" ref="H9:H73">E9+F9-G9</f>
        <v>45000</v>
      </c>
    </row>
    <row r="10" spans="1:8" ht="57.75" hidden="1">
      <c r="A10" s="25"/>
      <c r="B10" s="14"/>
      <c r="C10" s="25">
        <v>2110</v>
      </c>
      <c r="D10" s="44" t="s">
        <v>44</v>
      </c>
      <c r="E10" s="57">
        <v>45000</v>
      </c>
      <c r="F10" s="57"/>
      <c r="G10" s="57"/>
      <c r="H10" s="55">
        <f t="shared" si="0"/>
        <v>45000</v>
      </c>
    </row>
    <row r="11" spans="1:8" s="2" customFormat="1" ht="23.25" hidden="1">
      <c r="A11" s="24"/>
      <c r="B11" s="15" t="s">
        <v>64</v>
      </c>
      <c r="C11" s="24"/>
      <c r="D11" s="43" t="s">
        <v>65</v>
      </c>
      <c r="E11" s="56">
        <f>SUM(E12:E12)</f>
        <v>0</v>
      </c>
      <c r="F11" s="56">
        <f>SUM(F12:F12)</f>
        <v>0</v>
      </c>
      <c r="G11" s="56">
        <f>SUM(G12:G12)</f>
        <v>0</v>
      </c>
      <c r="H11" s="55">
        <f t="shared" si="0"/>
        <v>0</v>
      </c>
    </row>
    <row r="12" spans="1:8" ht="57.75" hidden="1">
      <c r="A12" s="25"/>
      <c r="B12" s="14"/>
      <c r="C12" s="25">
        <v>2360</v>
      </c>
      <c r="D12" s="44" t="s">
        <v>58</v>
      </c>
      <c r="E12" s="57"/>
      <c r="F12" s="57"/>
      <c r="G12" s="57"/>
      <c r="H12" s="55">
        <f t="shared" si="0"/>
        <v>0</v>
      </c>
    </row>
    <row r="13" spans="1:8" s="5" customFormat="1" ht="15.75" hidden="1">
      <c r="A13" s="23" t="s">
        <v>2</v>
      </c>
      <c r="B13" s="13"/>
      <c r="C13" s="23"/>
      <c r="D13" s="42" t="s">
        <v>4</v>
      </c>
      <c r="E13" s="55">
        <f aca="true" t="shared" si="1" ref="E13:G14">E14</f>
        <v>265000</v>
      </c>
      <c r="F13" s="55">
        <f t="shared" si="1"/>
        <v>0</v>
      </c>
      <c r="G13" s="55">
        <f t="shared" si="1"/>
        <v>0</v>
      </c>
      <c r="H13" s="55">
        <f t="shared" si="0"/>
        <v>265000</v>
      </c>
    </row>
    <row r="14" spans="1:8" s="5" customFormat="1" ht="23.25" hidden="1">
      <c r="A14" s="23"/>
      <c r="B14" s="15" t="s">
        <v>39</v>
      </c>
      <c r="C14" s="24"/>
      <c r="D14" s="43" t="s">
        <v>40</v>
      </c>
      <c r="E14" s="56">
        <f t="shared" si="1"/>
        <v>265000</v>
      </c>
      <c r="F14" s="56">
        <f t="shared" si="1"/>
        <v>0</v>
      </c>
      <c r="G14" s="56">
        <f t="shared" si="1"/>
        <v>0</v>
      </c>
      <c r="H14" s="55">
        <f t="shared" si="0"/>
        <v>265000</v>
      </c>
    </row>
    <row r="15" spans="1:8" ht="57.75" hidden="1">
      <c r="A15" s="25"/>
      <c r="B15" s="14"/>
      <c r="C15" s="26">
        <v>2700</v>
      </c>
      <c r="D15" s="44" t="s">
        <v>43</v>
      </c>
      <c r="E15" s="57">
        <v>265000</v>
      </c>
      <c r="F15" s="57"/>
      <c r="G15" s="57"/>
      <c r="H15" s="55">
        <f t="shared" si="0"/>
        <v>265000</v>
      </c>
    </row>
    <row r="16" spans="1:8" s="8" customFormat="1" ht="15.75" hidden="1">
      <c r="A16" s="27">
        <v>600</v>
      </c>
      <c r="B16" s="27"/>
      <c r="C16" s="28"/>
      <c r="D16" s="45" t="s">
        <v>72</v>
      </c>
      <c r="E16" s="55">
        <f>E17</f>
        <v>125000</v>
      </c>
      <c r="F16" s="55">
        <f>F17</f>
        <v>0</v>
      </c>
      <c r="G16" s="55">
        <f>G17</f>
        <v>0</v>
      </c>
      <c r="H16" s="55">
        <f t="shared" si="0"/>
        <v>125000</v>
      </c>
    </row>
    <row r="17" spans="1:8" s="8" customFormat="1" ht="15.75" hidden="1">
      <c r="A17" s="29"/>
      <c r="B17" s="29">
        <v>60014</v>
      </c>
      <c r="C17" s="30"/>
      <c r="D17" s="46" t="s">
        <v>73</v>
      </c>
      <c r="E17" s="55">
        <f>SUM(E18:E19)</f>
        <v>125000</v>
      </c>
      <c r="F17" s="55">
        <f>SUM(F18:F19)</f>
        <v>0</v>
      </c>
      <c r="G17" s="55">
        <f>SUM(G18:G19)</f>
        <v>0</v>
      </c>
      <c r="H17" s="55">
        <f t="shared" si="0"/>
        <v>125000</v>
      </c>
    </row>
    <row r="18" spans="1:8" s="8" customFormat="1" ht="57.75" hidden="1">
      <c r="A18" s="31"/>
      <c r="B18" s="31"/>
      <c r="C18" s="32">
        <v>2310</v>
      </c>
      <c r="D18" s="47" t="s">
        <v>86</v>
      </c>
      <c r="E18" s="57">
        <v>100000</v>
      </c>
      <c r="F18" s="57"/>
      <c r="G18" s="57"/>
      <c r="H18" s="55">
        <f t="shared" si="0"/>
        <v>100000</v>
      </c>
    </row>
    <row r="19" spans="1:8" s="8" customFormat="1" ht="51" hidden="1">
      <c r="A19" s="51"/>
      <c r="B19" s="51"/>
      <c r="C19" s="52">
        <v>6610</v>
      </c>
      <c r="D19" s="73" t="s">
        <v>92</v>
      </c>
      <c r="E19" s="58">
        <v>25000</v>
      </c>
      <c r="F19" s="59"/>
      <c r="G19" s="58"/>
      <c r="H19" s="60">
        <f t="shared" si="0"/>
        <v>25000</v>
      </c>
    </row>
    <row r="20" spans="1:8" s="5" customFormat="1" ht="15.75" hidden="1">
      <c r="A20" s="23">
        <v>700</v>
      </c>
      <c r="B20" s="13"/>
      <c r="C20" s="23"/>
      <c r="D20" s="42" t="s">
        <v>5</v>
      </c>
      <c r="E20" s="55">
        <f>SUM(E21:E21)</f>
        <v>213306</v>
      </c>
      <c r="F20" s="55">
        <f>SUM(F21:F21)</f>
        <v>0</v>
      </c>
      <c r="G20" s="55">
        <f>SUM(G21:G21)</f>
        <v>0</v>
      </c>
      <c r="H20" s="55">
        <f t="shared" si="0"/>
        <v>213306</v>
      </c>
    </row>
    <row r="21" spans="1:8" s="2" customFormat="1" ht="15.75" hidden="1">
      <c r="A21" s="24"/>
      <c r="B21" s="15">
        <v>70005</v>
      </c>
      <c r="C21" s="24"/>
      <c r="D21" s="43" t="s">
        <v>6</v>
      </c>
      <c r="E21" s="56">
        <f>SUM(E22:E24)</f>
        <v>213306</v>
      </c>
      <c r="F21" s="56">
        <f>SUM(F22:F24)</f>
        <v>0</v>
      </c>
      <c r="G21" s="56">
        <f>SUM(G22:G24)</f>
        <v>0</v>
      </c>
      <c r="H21" s="55">
        <f t="shared" si="0"/>
        <v>213306</v>
      </c>
    </row>
    <row r="22" spans="1:8" ht="72" hidden="1">
      <c r="A22" s="25"/>
      <c r="B22" s="14"/>
      <c r="C22" s="25" t="s">
        <v>47</v>
      </c>
      <c r="D22" s="44" t="s">
        <v>45</v>
      </c>
      <c r="E22" s="57">
        <v>37000</v>
      </c>
      <c r="F22" s="57"/>
      <c r="G22" s="57"/>
      <c r="H22" s="55">
        <f t="shared" si="0"/>
        <v>37000</v>
      </c>
    </row>
    <row r="23" spans="1:8" ht="57.75" hidden="1">
      <c r="A23" s="25"/>
      <c r="B23" s="14"/>
      <c r="C23" s="25">
        <v>2110</v>
      </c>
      <c r="D23" s="44" t="s">
        <v>44</v>
      </c>
      <c r="E23" s="57">
        <v>44306</v>
      </c>
      <c r="F23" s="57"/>
      <c r="G23" s="57"/>
      <c r="H23" s="55">
        <f t="shared" si="0"/>
        <v>44306</v>
      </c>
    </row>
    <row r="24" spans="1:8" ht="57.75" hidden="1">
      <c r="A24" s="25"/>
      <c r="B24" s="14"/>
      <c r="C24" s="25">
        <v>2360</v>
      </c>
      <c r="D24" s="44" t="s">
        <v>58</v>
      </c>
      <c r="E24" s="57">
        <v>132000</v>
      </c>
      <c r="F24" s="57"/>
      <c r="G24" s="57"/>
      <c r="H24" s="55">
        <f t="shared" si="0"/>
        <v>132000</v>
      </c>
    </row>
    <row r="25" spans="1:8" s="5" customFormat="1" ht="15.75">
      <c r="A25" s="23">
        <v>710</v>
      </c>
      <c r="B25" s="13"/>
      <c r="C25" s="23"/>
      <c r="D25" s="42" t="s">
        <v>7</v>
      </c>
      <c r="E25" s="55"/>
      <c r="F25" s="55">
        <f>F31+F26+F29</f>
        <v>30000</v>
      </c>
      <c r="G25" s="55">
        <f>G31+G26+G29</f>
        <v>0</v>
      </c>
      <c r="H25" s="55">
        <f t="shared" si="0"/>
        <v>30000</v>
      </c>
    </row>
    <row r="26" spans="1:8" s="2" customFormat="1" ht="15.75">
      <c r="A26" s="24"/>
      <c r="B26" s="15">
        <v>71013</v>
      </c>
      <c r="C26" s="24"/>
      <c r="D26" s="43" t="s">
        <v>8</v>
      </c>
      <c r="E26" s="56"/>
      <c r="F26" s="56">
        <f>SUM(F27:F27)</f>
        <v>30000</v>
      </c>
      <c r="G26" s="56">
        <f>SUM(G27:G27)</f>
        <v>0</v>
      </c>
      <c r="H26" s="55">
        <f t="shared" si="0"/>
        <v>30000</v>
      </c>
    </row>
    <row r="27" spans="1:8" ht="57.75">
      <c r="A27" s="25"/>
      <c r="B27" s="14"/>
      <c r="C27" s="25">
        <v>2110</v>
      </c>
      <c r="D27" s="44" t="s">
        <v>44</v>
      </c>
      <c r="E27" s="57">
        <v>20000</v>
      </c>
      <c r="F27" s="57">
        <v>30000</v>
      </c>
      <c r="G27" s="57"/>
      <c r="H27" s="55">
        <f t="shared" si="0"/>
        <v>50000</v>
      </c>
    </row>
    <row r="28" spans="1:8" ht="15.75" hidden="1">
      <c r="A28" s="25"/>
      <c r="B28" s="14"/>
      <c r="C28" s="25"/>
      <c r="D28" s="44"/>
      <c r="E28" s="57"/>
      <c r="F28" s="57"/>
      <c r="G28" s="57"/>
      <c r="H28" s="55">
        <f t="shared" si="0"/>
        <v>0</v>
      </c>
    </row>
    <row r="29" spans="1:8" s="2" customFormat="1" ht="15.75" hidden="1">
      <c r="A29" s="24"/>
      <c r="B29" s="15">
        <v>71014</v>
      </c>
      <c r="C29" s="24"/>
      <c r="D29" s="43" t="s">
        <v>68</v>
      </c>
      <c r="E29" s="56">
        <v>4200</v>
      </c>
      <c r="F29" s="56">
        <f>SUM(F30:F30)</f>
        <v>0</v>
      </c>
      <c r="G29" s="56">
        <f>SUM(G30:G30)</f>
        <v>0</v>
      </c>
      <c r="H29" s="55">
        <f t="shared" si="0"/>
        <v>4200</v>
      </c>
    </row>
    <row r="30" spans="1:8" ht="57.75" hidden="1">
      <c r="A30" s="25"/>
      <c r="B30" s="14"/>
      <c r="C30" s="25">
        <v>2110</v>
      </c>
      <c r="D30" s="44" t="s">
        <v>44</v>
      </c>
      <c r="E30" s="57">
        <v>4200</v>
      </c>
      <c r="F30" s="57"/>
      <c r="G30" s="57"/>
      <c r="H30" s="55">
        <f t="shared" si="0"/>
        <v>4200</v>
      </c>
    </row>
    <row r="31" spans="1:8" s="2" customFormat="1" ht="15.75" hidden="1">
      <c r="A31" s="24"/>
      <c r="B31" s="15">
        <v>71015</v>
      </c>
      <c r="C31" s="24"/>
      <c r="D31" s="43" t="s">
        <v>9</v>
      </c>
      <c r="E31" s="56">
        <f>SUM(E32:E32)</f>
        <v>436600</v>
      </c>
      <c r="F31" s="56">
        <f>SUM(F32:F32)</f>
        <v>0</v>
      </c>
      <c r="G31" s="56">
        <f>SUM(G32:G32)</f>
        <v>0</v>
      </c>
      <c r="H31" s="55">
        <f t="shared" si="0"/>
        <v>436600</v>
      </c>
    </row>
    <row r="32" spans="1:8" s="2" customFormat="1" ht="57.75" hidden="1">
      <c r="A32" s="24"/>
      <c r="B32" s="15"/>
      <c r="C32" s="25">
        <v>2110</v>
      </c>
      <c r="D32" s="44" t="s">
        <v>44</v>
      </c>
      <c r="E32" s="57">
        <v>436600</v>
      </c>
      <c r="F32" s="57"/>
      <c r="G32" s="57"/>
      <c r="H32" s="55">
        <f t="shared" si="0"/>
        <v>436600</v>
      </c>
    </row>
    <row r="33" spans="1:8" s="5" customFormat="1" ht="15.75" hidden="1">
      <c r="A33" s="23">
        <v>750</v>
      </c>
      <c r="B33" s="13"/>
      <c r="C33" s="23"/>
      <c r="D33" s="42" t="s">
        <v>10</v>
      </c>
      <c r="E33" s="55">
        <f>E34+E36+E41</f>
        <v>2532082</v>
      </c>
      <c r="F33" s="55">
        <f>F34+F36+F41</f>
        <v>0</v>
      </c>
      <c r="G33" s="55">
        <f>G34+G36+G41</f>
        <v>0</v>
      </c>
      <c r="H33" s="55">
        <f t="shared" si="0"/>
        <v>2532082</v>
      </c>
    </row>
    <row r="34" spans="1:8" s="2" customFormat="1" ht="15.75" hidden="1">
      <c r="A34" s="24"/>
      <c r="B34" s="15">
        <v>75011</v>
      </c>
      <c r="C34" s="24"/>
      <c r="D34" s="43" t="s">
        <v>11</v>
      </c>
      <c r="E34" s="56">
        <f>SUM(E35:E35)</f>
        <v>269379</v>
      </c>
      <c r="F34" s="56">
        <f>SUM(F35:F35)</f>
        <v>0</v>
      </c>
      <c r="G34" s="56">
        <f>SUM(G35:G35)</f>
        <v>0</v>
      </c>
      <c r="H34" s="55">
        <f t="shared" si="0"/>
        <v>269379</v>
      </c>
    </row>
    <row r="35" spans="1:8" ht="57.75" hidden="1">
      <c r="A35" s="25"/>
      <c r="B35" s="14"/>
      <c r="C35" s="25">
        <v>2110</v>
      </c>
      <c r="D35" s="44" t="s">
        <v>44</v>
      </c>
      <c r="E35" s="57">
        <v>269379</v>
      </c>
      <c r="F35" s="57"/>
      <c r="G35" s="57"/>
      <c r="H35" s="55">
        <f t="shared" si="0"/>
        <v>269379</v>
      </c>
    </row>
    <row r="36" spans="1:8" s="2" customFormat="1" ht="15.75" hidden="1">
      <c r="A36" s="24"/>
      <c r="B36" s="15">
        <v>75020</v>
      </c>
      <c r="C36" s="24"/>
      <c r="D36" s="43" t="s">
        <v>23</v>
      </c>
      <c r="E36" s="56">
        <f>SUM(E37:E40)</f>
        <v>2199703</v>
      </c>
      <c r="F36" s="56">
        <f>SUM(F37:F40)</f>
        <v>0</v>
      </c>
      <c r="G36" s="56">
        <f>SUM(G37:G40)</f>
        <v>0</v>
      </c>
      <c r="H36" s="55">
        <f t="shared" si="0"/>
        <v>2199703</v>
      </c>
    </row>
    <row r="37" spans="1:8" ht="15.75" hidden="1">
      <c r="A37" s="25"/>
      <c r="B37" s="14"/>
      <c r="C37" s="25" t="s">
        <v>55</v>
      </c>
      <c r="D37" s="44" t="s">
        <v>24</v>
      </c>
      <c r="E37" s="57">
        <v>1780000</v>
      </c>
      <c r="F37" s="57"/>
      <c r="G37" s="57"/>
      <c r="H37" s="55">
        <f t="shared" si="0"/>
        <v>1780000</v>
      </c>
    </row>
    <row r="38" spans="1:8" ht="15.75" hidden="1">
      <c r="A38" s="25"/>
      <c r="B38" s="14"/>
      <c r="C38" s="25" t="s">
        <v>66</v>
      </c>
      <c r="D38" s="44" t="s">
        <v>69</v>
      </c>
      <c r="E38" s="57">
        <v>25000</v>
      </c>
      <c r="F38" s="57"/>
      <c r="G38" s="57"/>
      <c r="H38" s="55">
        <f t="shared" si="0"/>
        <v>25000</v>
      </c>
    </row>
    <row r="39" spans="1:8" ht="72" hidden="1">
      <c r="A39" s="25"/>
      <c r="B39" s="14"/>
      <c r="C39" s="25" t="s">
        <v>47</v>
      </c>
      <c r="D39" s="44" t="s">
        <v>45</v>
      </c>
      <c r="E39" s="57">
        <f>340000+1200+17000+400+21103</f>
        <v>379703</v>
      </c>
      <c r="F39" s="57"/>
      <c r="G39" s="57"/>
      <c r="H39" s="55">
        <f t="shared" si="0"/>
        <v>379703</v>
      </c>
    </row>
    <row r="40" spans="1:8" ht="15.75" hidden="1">
      <c r="A40" s="25"/>
      <c r="B40" s="14"/>
      <c r="C40" s="26" t="s">
        <v>56</v>
      </c>
      <c r="D40" s="44" t="s">
        <v>57</v>
      </c>
      <c r="E40" s="57">
        <v>15000</v>
      </c>
      <c r="F40" s="57"/>
      <c r="G40" s="57"/>
      <c r="H40" s="55">
        <f t="shared" si="0"/>
        <v>15000</v>
      </c>
    </row>
    <row r="41" spans="1:8" s="2" customFormat="1" ht="15.75" hidden="1">
      <c r="A41" s="24"/>
      <c r="B41" s="15">
        <v>75045</v>
      </c>
      <c r="C41" s="24"/>
      <c r="D41" s="43" t="s">
        <v>12</v>
      </c>
      <c r="E41" s="56">
        <f>SUM(E42:E43)</f>
        <v>63000</v>
      </c>
      <c r="F41" s="56">
        <f>SUM(F42:F43)</f>
        <v>0</v>
      </c>
      <c r="G41" s="56">
        <f>SUM(G42:G43)</f>
        <v>0</v>
      </c>
      <c r="H41" s="55">
        <f t="shared" si="0"/>
        <v>63000</v>
      </c>
    </row>
    <row r="42" spans="1:8" ht="57.75" hidden="1">
      <c r="A42" s="25"/>
      <c r="B42" s="14"/>
      <c r="C42" s="25">
        <v>2110</v>
      </c>
      <c r="D42" s="44" t="s">
        <v>44</v>
      </c>
      <c r="E42" s="57">
        <v>39000</v>
      </c>
      <c r="F42" s="57"/>
      <c r="G42" s="57"/>
      <c r="H42" s="55">
        <f t="shared" si="0"/>
        <v>39000</v>
      </c>
    </row>
    <row r="43" spans="1:8" ht="57.75" hidden="1">
      <c r="A43" s="25"/>
      <c r="B43" s="14"/>
      <c r="C43" s="25">
        <v>2120</v>
      </c>
      <c r="D43" s="44" t="s">
        <v>59</v>
      </c>
      <c r="E43" s="57">
        <v>24000</v>
      </c>
      <c r="F43" s="57"/>
      <c r="G43" s="57"/>
      <c r="H43" s="55">
        <f t="shared" si="0"/>
        <v>24000</v>
      </c>
    </row>
    <row r="44" spans="1:8" s="5" customFormat="1" ht="45" hidden="1">
      <c r="A44" s="23">
        <v>756</v>
      </c>
      <c r="B44" s="13"/>
      <c r="C44" s="23"/>
      <c r="D44" s="42" t="s">
        <v>76</v>
      </c>
      <c r="E44" s="55">
        <f>SUM(E45:E45)</f>
        <v>7840000</v>
      </c>
      <c r="F44" s="55">
        <f>SUM(F45:F45)</f>
        <v>0</v>
      </c>
      <c r="G44" s="55">
        <f>SUM(G45:G45)</f>
        <v>0</v>
      </c>
      <c r="H44" s="55">
        <f t="shared" si="0"/>
        <v>7840000</v>
      </c>
    </row>
    <row r="45" spans="1:8" s="2" customFormat="1" ht="30" hidden="1">
      <c r="A45" s="24"/>
      <c r="B45" s="15">
        <v>75622</v>
      </c>
      <c r="C45" s="24"/>
      <c r="D45" s="43" t="s">
        <v>77</v>
      </c>
      <c r="E45" s="56">
        <f>SUM(E46:E47)</f>
        <v>7840000</v>
      </c>
      <c r="F45" s="56">
        <f>SUM(F46:F47)</f>
        <v>0</v>
      </c>
      <c r="G45" s="56">
        <f>SUM(G46:G47)</f>
        <v>0</v>
      </c>
      <c r="H45" s="55">
        <f t="shared" si="0"/>
        <v>7840000</v>
      </c>
    </row>
    <row r="46" spans="1:8" ht="15.75" hidden="1">
      <c r="A46" s="25"/>
      <c r="B46" s="14"/>
      <c r="C46" s="25" t="s">
        <v>51</v>
      </c>
      <c r="D46" s="44" t="s">
        <v>26</v>
      </c>
      <c r="E46" s="57">
        <v>7700000</v>
      </c>
      <c r="F46" s="57"/>
      <c r="G46" s="57"/>
      <c r="H46" s="55">
        <f t="shared" si="0"/>
        <v>7700000</v>
      </c>
    </row>
    <row r="47" spans="1:8" ht="15.75" hidden="1">
      <c r="A47" s="25"/>
      <c r="B47" s="14"/>
      <c r="C47" s="25" t="s">
        <v>52</v>
      </c>
      <c r="D47" s="44" t="s">
        <v>53</v>
      </c>
      <c r="E47" s="57">
        <v>140000</v>
      </c>
      <c r="F47" s="57"/>
      <c r="G47" s="57"/>
      <c r="H47" s="55">
        <f t="shared" si="0"/>
        <v>140000</v>
      </c>
    </row>
    <row r="48" spans="1:8" s="5" customFormat="1" ht="15.75" hidden="1">
      <c r="A48" s="23">
        <v>758</v>
      </c>
      <c r="B48" s="13"/>
      <c r="C48" s="23"/>
      <c r="D48" s="42" t="s">
        <v>18</v>
      </c>
      <c r="E48" s="55">
        <f>E49+E51+E55+E53</f>
        <v>21435496</v>
      </c>
      <c r="F48" s="55">
        <f>F49+F51+F55+F53</f>
        <v>0</v>
      </c>
      <c r="G48" s="55">
        <f>G49+G51+G55+G53</f>
        <v>0</v>
      </c>
      <c r="H48" s="55">
        <f t="shared" si="0"/>
        <v>21435496</v>
      </c>
    </row>
    <row r="49" spans="1:8" s="2" customFormat="1" ht="30" hidden="1">
      <c r="A49" s="24"/>
      <c r="B49" s="15">
        <v>75801</v>
      </c>
      <c r="C49" s="24"/>
      <c r="D49" s="43" t="s">
        <v>63</v>
      </c>
      <c r="E49" s="56">
        <f>SUM(E50:E50)</f>
        <v>14192721</v>
      </c>
      <c r="F49" s="56">
        <f>SUM(F50:F50)</f>
        <v>0</v>
      </c>
      <c r="G49" s="56">
        <f>SUM(G50:G50)</f>
        <v>0</v>
      </c>
      <c r="H49" s="55">
        <f t="shared" si="0"/>
        <v>14192721</v>
      </c>
    </row>
    <row r="50" spans="1:8" ht="15.75" hidden="1">
      <c r="A50" s="25"/>
      <c r="B50" s="14"/>
      <c r="C50" s="25">
        <v>2920</v>
      </c>
      <c r="D50" s="44" t="s">
        <v>27</v>
      </c>
      <c r="E50" s="57">
        <v>14192721</v>
      </c>
      <c r="F50" s="57"/>
      <c r="G50" s="57"/>
      <c r="H50" s="55">
        <f t="shared" si="0"/>
        <v>14192721</v>
      </c>
    </row>
    <row r="51" spans="1:8" s="2" customFormat="1" ht="15.75" hidden="1">
      <c r="A51" s="24"/>
      <c r="B51" s="15">
        <v>75803</v>
      </c>
      <c r="C51" s="24"/>
      <c r="D51" s="43" t="s">
        <v>34</v>
      </c>
      <c r="E51" s="56">
        <f>SUM(E52:E52)</f>
        <v>6698199</v>
      </c>
      <c r="F51" s="56">
        <f>SUM(F52:F52)</f>
        <v>0</v>
      </c>
      <c r="G51" s="56">
        <f>SUM(G52:G52)</f>
        <v>0</v>
      </c>
      <c r="H51" s="55">
        <f t="shared" si="0"/>
        <v>6698199</v>
      </c>
    </row>
    <row r="52" spans="1:8" ht="15.75" hidden="1">
      <c r="A52" s="25"/>
      <c r="B52" s="14"/>
      <c r="C52" s="25">
        <v>2920</v>
      </c>
      <c r="D52" s="44" t="s">
        <v>27</v>
      </c>
      <c r="E52" s="57">
        <v>6698199</v>
      </c>
      <c r="F52" s="57"/>
      <c r="G52" s="57"/>
      <c r="H52" s="55">
        <f t="shared" si="0"/>
        <v>6698199</v>
      </c>
    </row>
    <row r="53" spans="1:8" s="2" customFormat="1" ht="30" hidden="1">
      <c r="A53" s="24"/>
      <c r="B53" s="15">
        <v>75832</v>
      </c>
      <c r="C53" s="24"/>
      <c r="D53" s="43" t="s">
        <v>54</v>
      </c>
      <c r="E53" s="56">
        <f>SUM(E54:E54)</f>
        <v>339576</v>
      </c>
      <c r="F53" s="56">
        <f>SUM(F54:F54)</f>
        <v>0</v>
      </c>
      <c r="G53" s="56">
        <f>SUM(G54:G54)</f>
        <v>0</v>
      </c>
      <c r="H53" s="55">
        <f t="shared" si="0"/>
        <v>339576</v>
      </c>
    </row>
    <row r="54" spans="1:8" ht="15.75" hidden="1">
      <c r="A54" s="25"/>
      <c r="B54" s="14"/>
      <c r="C54" s="25">
        <v>2920</v>
      </c>
      <c r="D54" s="44" t="s">
        <v>27</v>
      </c>
      <c r="E54" s="57">
        <v>339576</v>
      </c>
      <c r="F54" s="57"/>
      <c r="G54" s="57"/>
      <c r="H54" s="55">
        <f t="shared" si="0"/>
        <v>339576</v>
      </c>
    </row>
    <row r="55" spans="1:8" s="2" customFormat="1" ht="15.75" hidden="1">
      <c r="A55" s="24"/>
      <c r="B55" s="15">
        <v>75814</v>
      </c>
      <c r="C55" s="24"/>
      <c r="D55" s="43" t="s">
        <v>29</v>
      </c>
      <c r="E55" s="56">
        <f>SUM(E56:E58)</f>
        <v>205000</v>
      </c>
      <c r="F55" s="56">
        <f>SUM(F56:F58)</f>
        <v>0</v>
      </c>
      <c r="G55" s="56">
        <f>SUM(G56:G58)</f>
        <v>0</v>
      </c>
      <c r="H55" s="55">
        <f t="shared" si="0"/>
        <v>205000</v>
      </c>
    </row>
    <row r="56" spans="1:8" s="16" customFormat="1" ht="29.25" hidden="1">
      <c r="A56" s="25"/>
      <c r="B56" s="14"/>
      <c r="C56" s="25" t="s">
        <v>79</v>
      </c>
      <c r="D56" s="48" t="s">
        <v>84</v>
      </c>
      <c r="E56" s="57">
        <v>100000</v>
      </c>
      <c r="F56" s="57"/>
      <c r="G56" s="57"/>
      <c r="H56" s="55">
        <f t="shared" si="0"/>
        <v>100000</v>
      </c>
    </row>
    <row r="57" spans="1:8" ht="15.75" hidden="1">
      <c r="A57" s="25"/>
      <c r="B57" s="14"/>
      <c r="C57" s="25" t="s">
        <v>49</v>
      </c>
      <c r="D57" s="44" t="s">
        <v>25</v>
      </c>
      <c r="E57" s="57">
        <v>55000</v>
      </c>
      <c r="F57" s="57"/>
      <c r="G57" s="57"/>
      <c r="H57" s="55">
        <f t="shared" si="0"/>
        <v>55000</v>
      </c>
    </row>
    <row r="58" spans="1:8" ht="15.75" hidden="1">
      <c r="A58" s="25"/>
      <c r="B58" s="14"/>
      <c r="C58" s="25" t="s">
        <v>56</v>
      </c>
      <c r="D58" s="44" t="s">
        <v>87</v>
      </c>
      <c r="E58" s="57">
        <v>50000</v>
      </c>
      <c r="F58" s="57"/>
      <c r="G58" s="57"/>
      <c r="H58" s="55">
        <f t="shared" si="0"/>
        <v>50000</v>
      </c>
    </row>
    <row r="59" spans="1:8" s="5" customFormat="1" ht="15.75" hidden="1">
      <c r="A59" s="23">
        <v>801</v>
      </c>
      <c r="B59" s="13"/>
      <c r="C59" s="23"/>
      <c r="D59" s="42" t="s">
        <v>19</v>
      </c>
      <c r="E59" s="55">
        <f>E60+E65+E62</f>
        <v>47350</v>
      </c>
      <c r="F59" s="55">
        <f>F60+F65+F62</f>
        <v>0</v>
      </c>
      <c r="G59" s="55">
        <f>G60+G65+G62</f>
        <v>0</v>
      </c>
      <c r="H59" s="55">
        <f t="shared" si="0"/>
        <v>47350</v>
      </c>
    </row>
    <row r="60" spans="1:8" s="2" customFormat="1" ht="15.75" hidden="1">
      <c r="A60" s="24"/>
      <c r="B60" s="15">
        <v>80120</v>
      </c>
      <c r="C60" s="24"/>
      <c r="D60" s="43" t="s">
        <v>20</v>
      </c>
      <c r="E60" s="56">
        <f>SUM(E61:E61)</f>
        <v>6000</v>
      </c>
      <c r="F60" s="56">
        <f>SUM(F61:F61)</f>
        <v>0</v>
      </c>
      <c r="G60" s="56">
        <f>SUM(G61:G61)</f>
        <v>0</v>
      </c>
      <c r="H60" s="55">
        <f t="shared" si="0"/>
        <v>6000</v>
      </c>
    </row>
    <row r="61" spans="1:8" ht="72" hidden="1">
      <c r="A61" s="25"/>
      <c r="B61" s="14"/>
      <c r="C61" s="26" t="s">
        <v>47</v>
      </c>
      <c r="D61" s="44" t="s">
        <v>45</v>
      </c>
      <c r="E61" s="57">
        <v>6000</v>
      </c>
      <c r="F61" s="57"/>
      <c r="G61" s="57"/>
      <c r="H61" s="55">
        <f t="shared" si="0"/>
        <v>6000</v>
      </c>
    </row>
    <row r="62" spans="1:8" s="2" customFormat="1" ht="15.75" hidden="1">
      <c r="A62" s="24"/>
      <c r="B62" s="15">
        <v>80130</v>
      </c>
      <c r="C62" s="24"/>
      <c r="D62" s="43" t="s">
        <v>41</v>
      </c>
      <c r="E62" s="56">
        <f>SUM(E63:E64)</f>
        <v>8000</v>
      </c>
      <c r="F62" s="56">
        <f>SUM(F63:F64)</f>
        <v>0</v>
      </c>
      <c r="G62" s="56">
        <f>SUM(G63:G64)</f>
        <v>0</v>
      </c>
      <c r="H62" s="55">
        <f t="shared" si="0"/>
        <v>8000</v>
      </c>
    </row>
    <row r="63" spans="1:8" ht="15.75" hidden="1">
      <c r="A63" s="25"/>
      <c r="B63" s="14"/>
      <c r="C63" s="26" t="s">
        <v>50</v>
      </c>
      <c r="D63" s="44" t="s">
        <v>28</v>
      </c>
      <c r="E63" s="57"/>
      <c r="F63" s="57"/>
      <c r="G63" s="57"/>
      <c r="H63" s="55">
        <f t="shared" si="0"/>
        <v>0</v>
      </c>
    </row>
    <row r="64" spans="1:8" ht="72" hidden="1">
      <c r="A64" s="25"/>
      <c r="B64" s="14"/>
      <c r="C64" s="26" t="s">
        <v>47</v>
      </c>
      <c r="D64" s="44" t="s">
        <v>45</v>
      </c>
      <c r="E64" s="57">
        <v>8000</v>
      </c>
      <c r="F64" s="57"/>
      <c r="G64" s="57"/>
      <c r="H64" s="55">
        <f t="shared" si="0"/>
        <v>8000</v>
      </c>
    </row>
    <row r="65" spans="1:8" s="2" customFormat="1" ht="15.75" hidden="1">
      <c r="A65" s="24"/>
      <c r="B65" s="15">
        <v>80132</v>
      </c>
      <c r="C65" s="33"/>
      <c r="D65" s="43" t="s">
        <v>37</v>
      </c>
      <c r="E65" s="56">
        <f>SUM(E66:E66)</f>
        <v>33350</v>
      </c>
      <c r="F65" s="56">
        <f>SUM(F66:F66)</f>
        <v>0</v>
      </c>
      <c r="G65" s="56">
        <f>SUM(G66:G66)</f>
        <v>0</v>
      </c>
      <c r="H65" s="55">
        <f t="shared" si="0"/>
        <v>33350</v>
      </c>
    </row>
    <row r="66" spans="1:8" ht="43.5" hidden="1">
      <c r="A66" s="25"/>
      <c r="B66" s="14"/>
      <c r="C66" s="25">
        <v>2710</v>
      </c>
      <c r="D66" s="44" t="s">
        <v>42</v>
      </c>
      <c r="E66" s="57">
        <v>33350</v>
      </c>
      <c r="F66" s="57"/>
      <c r="G66" s="57"/>
      <c r="H66" s="55">
        <f t="shared" si="0"/>
        <v>33350</v>
      </c>
    </row>
    <row r="67" spans="1:8" s="5" customFormat="1" ht="15.75" hidden="1">
      <c r="A67" s="23">
        <v>851</v>
      </c>
      <c r="B67" s="13"/>
      <c r="C67" s="23"/>
      <c r="D67" s="42" t="s">
        <v>13</v>
      </c>
      <c r="E67" s="55">
        <f>E68</f>
        <v>1174000</v>
      </c>
      <c r="F67" s="55">
        <f>F68</f>
        <v>0</v>
      </c>
      <c r="G67" s="55">
        <f>G68</f>
        <v>0</v>
      </c>
      <c r="H67" s="55">
        <f t="shared" si="0"/>
        <v>1174000</v>
      </c>
    </row>
    <row r="68" spans="1:8" s="2" customFormat="1" ht="45" hidden="1">
      <c r="A68" s="24"/>
      <c r="B68" s="15">
        <v>85156</v>
      </c>
      <c r="C68" s="24"/>
      <c r="D68" s="43" t="s">
        <v>46</v>
      </c>
      <c r="E68" s="56">
        <f>SUM(E69:E69)</f>
        <v>1174000</v>
      </c>
      <c r="F68" s="56">
        <f>SUM(F69:F69)</f>
        <v>0</v>
      </c>
      <c r="G68" s="56">
        <f>SUM(G69:G69)</f>
        <v>0</v>
      </c>
      <c r="H68" s="55">
        <f t="shared" si="0"/>
        <v>1174000</v>
      </c>
    </row>
    <row r="69" spans="1:8" ht="57.75" hidden="1">
      <c r="A69" s="25"/>
      <c r="B69" s="14"/>
      <c r="C69" s="25">
        <v>2110</v>
      </c>
      <c r="D69" s="44" t="s">
        <v>44</v>
      </c>
      <c r="E69" s="57">
        <v>1174000</v>
      </c>
      <c r="F69" s="57"/>
      <c r="G69" s="57"/>
      <c r="H69" s="55">
        <f t="shared" si="0"/>
        <v>1174000</v>
      </c>
    </row>
    <row r="70" spans="1:8" s="5" customFormat="1" ht="15.75" hidden="1">
      <c r="A70" s="23">
        <v>852</v>
      </c>
      <c r="B70" s="13"/>
      <c r="C70" s="23"/>
      <c r="D70" s="42" t="s">
        <v>14</v>
      </c>
      <c r="E70" s="55">
        <f>E71+E73+E79+E77+E82</f>
        <v>9438200</v>
      </c>
      <c r="F70" s="55">
        <f>F71+F73+F79+F77+F82</f>
        <v>0</v>
      </c>
      <c r="G70" s="55">
        <f>G71+G73+G79+G77+G82</f>
        <v>0</v>
      </c>
      <c r="H70" s="55">
        <f t="shared" si="0"/>
        <v>9438200</v>
      </c>
    </row>
    <row r="71" spans="1:8" s="2" customFormat="1" ht="15.75" hidden="1">
      <c r="A71" s="24"/>
      <c r="B71" s="15">
        <v>85201</v>
      </c>
      <c r="C71" s="24"/>
      <c r="D71" s="43" t="s">
        <v>15</v>
      </c>
      <c r="E71" s="56">
        <f>SUM(E72:E72)</f>
        <v>131200</v>
      </c>
      <c r="F71" s="56">
        <f>SUM(F72:F72)</f>
        <v>0</v>
      </c>
      <c r="G71" s="56">
        <f>SUM(G72:G72)</f>
        <v>0</v>
      </c>
      <c r="H71" s="55">
        <f t="shared" si="0"/>
        <v>131200</v>
      </c>
    </row>
    <row r="72" spans="1:8" ht="57" hidden="1">
      <c r="A72" s="25"/>
      <c r="B72" s="14"/>
      <c r="C72" s="26">
        <v>2320</v>
      </c>
      <c r="D72" s="49" t="s">
        <v>67</v>
      </c>
      <c r="E72" s="57">
        <v>131200</v>
      </c>
      <c r="F72" s="57"/>
      <c r="G72" s="57"/>
      <c r="H72" s="55">
        <f t="shared" si="0"/>
        <v>131200</v>
      </c>
    </row>
    <row r="73" spans="1:8" s="2" customFormat="1" ht="15.75" hidden="1">
      <c r="A73" s="24"/>
      <c r="B73" s="15">
        <v>85202</v>
      </c>
      <c r="C73" s="24"/>
      <c r="D73" s="43" t="s">
        <v>16</v>
      </c>
      <c r="E73" s="56">
        <f>SUM(E74:E76)</f>
        <v>8412000</v>
      </c>
      <c r="F73" s="56">
        <f>SUM(F74:F77)</f>
        <v>0</v>
      </c>
      <c r="G73" s="56">
        <f>SUM(G74:G77)</f>
        <v>0</v>
      </c>
      <c r="H73" s="55">
        <f t="shared" si="0"/>
        <v>8412000</v>
      </c>
    </row>
    <row r="74" spans="1:8" ht="72" hidden="1">
      <c r="A74" s="25"/>
      <c r="B74" s="14"/>
      <c r="C74" s="25" t="s">
        <v>47</v>
      </c>
      <c r="D74" s="44" t="s">
        <v>45</v>
      </c>
      <c r="E74" s="57">
        <v>60000</v>
      </c>
      <c r="F74" s="57"/>
      <c r="G74" s="57"/>
      <c r="H74" s="55">
        <f aca="true" t="shared" si="2" ref="H74:H105">E74+F74-G74</f>
        <v>60000</v>
      </c>
    </row>
    <row r="75" spans="1:8" ht="15.75" hidden="1">
      <c r="A75" s="25"/>
      <c r="B75" s="14"/>
      <c r="C75" s="26" t="s">
        <v>50</v>
      </c>
      <c r="D75" s="44" t="s">
        <v>28</v>
      </c>
      <c r="E75" s="57">
        <v>3337000</v>
      </c>
      <c r="F75" s="57"/>
      <c r="G75" s="57"/>
      <c r="H75" s="55">
        <f t="shared" si="2"/>
        <v>3337000</v>
      </c>
    </row>
    <row r="76" spans="1:8" ht="29.25" hidden="1">
      <c r="A76" s="25"/>
      <c r="B76" s="14"/>
      <c r="C76" s="25">
        <v>2130</v>
      </c>
      <c r="D76" s="44" t="s">
        <v>38</v>
      </c>
      <c r="E76" s="57">
        <v>5015000</v>
      </c>
      <c r="F76" s="57"/>
      <c r="G76" s="57"/>
      <c r="H76" s="55">
        <f t="shared" si="2"/>
        <v>5015000</v>
      </c>
    </row>
    <row r="77" spans="1:8" s="2" customFormat="1" ht="15.75" hidden="1">
      <c r="A77" s="24"/>
      <c r="B77" s="15">
        <v>85203</v>
      </c>
      <c r="C77" s="24"/>
      <c r="D77" s="46" t="s">
        <v>75</v>
      </c>
      <c r="E77" s="56">
        <f>SUM(E78:E78)</f>
        <v>697000</v>
      </c>
      <c r="F77" s="56">
        <f>SUM(F78:F78)</f>
        <v>0</v>
      </c>
      <c r="G77" s="56">
        <f>SUM(G78:G78)</f>
        <v>0</v>
      </c>
      <c r="H77" s="55">
        <f t="shared" si="2"/>
        <v>697000</v>
      </c>
    </row>
    <row r="78" spans="1:8" ht="57.75" hidden="1">
      <c r="A78" s="25"/>
      <c r="B78" s="14"/>
      <c r="C78" s="25">
        <v>2110</v>
      </c>
      <c r="D78" s="44" t="s">
        <v>44</v>
      </c>
      <c r="E78" s="57">
        <v>697000</v>
      </c>
      <c r="F78" s="57"/>
      <c r="G78" s="57"/>
      <c r="H78" s="55">
        <f t="shared" si="2"/>
        <v>697000</v>
      </c>
    </row>
    <row r="79" spans="1:8" s="2" customFormat="1" ht="15.75" hidden="1">
      <c r="A79" s="24"/>
      <c r="B79" s="15">
        <v>85204</v>
      </c>
      <c r="C79" s="24"/>
      <c r="D79" s="43" t="s">
        <v>17</v>
      </c>
      <c r="E79" s="56">
        <f>SUM(E80:E81)</f>
        <v>195000</v>
      </c>
      <c r="F79" s="56">
        <f>SUM(F80:F81)</f>
        <v>0</v>
      </c>
      <c r="G79" s="56">
        <f>SUM(G80:G81)</f>
        <v>0</v>
      </c>
      <c r="H79" s="55">
        <f t="shared" si="2"/>
        <v>195000</v>
      </c>
    </row>
    <row r="80" spans="1:8" ht="15.75" hidden="1">
      <c r="A80" s="25"/>
      <c r="B80" s="14"/>
      <c r="C80" s="26" t="s">
        <v>70</v>
      </c>
      <c r="D80" s="44" t="s">
        <v>71</v>
      </c>
      <c r="E80" s="57"/>
      <c r="F80" s="57"/>
      <c r="G80" s="57"/>
      <c r="H80" s="55">
        <f t="shared" si="2"/>
        <v>0</v>
      </c>
    </row>
    <row r="81" spans="1:8" ht="57" hidden="1">
      <c r="A81" s="25"/>
      <c r="B81" s="14"/>
      <c r="C81" s="26">
        <v>2320</v>
      </c>
      <c r="D81" s="49" t="s">
        <v>67</v>
      </c>
      <c r="E81" s="57">
        <v>195000</v>
      </c>
      <c r="F81" s="57"/>
      <c r="G81" s="57"/>
      <c r="H81" s="55">
        <f t="shared" si="2"/>
        <v>195000</v>
      </c>
    </row>
    <row r="82" spans="1:8" s="2" customFormat="1" ht="15.75" hidden="1">
      <c r="A82" s="24"/>
      <c r="B82" s="15">
        <v>85218</v>
      </c>
      <c r="C82" s="24"/>
      <c r="D82" s="43" t="s">
        <v>91</v>
      </c>
      <c r="E82" s="56">
        <f>SUM(E83:E83)</f>
        <v>3000</v>
      </c>
      <c r="F82" s="56">
        <f>SUM(F83:F83)</f>
        <v>0</v>
      </c>
      <c r="G82" s="56">
        <f>SUM(G83:G83)</f>
        <v>0</v>
      </c>
      <c r="H82" s="55">
        <f t="shared" si="2"/>
        <v>3000</v>
      </c>
    </row>
    <row r="83" spans="1:8" ht="29.25" hidden="1">
      <c r="A83" s="25"/>
      <c r="B83" s="14"/>
      <c r="C83" s="25">
        <v>2130</v>
      </c>
      <c r="D83" s="44" t="s">
        <v>38</v>
      </c>
      <c r="E83" s="57">
        <v>3000</v>
      </c>
      <c r="F83" s="57"/>
      <c r="G83" s="57"/>
      <c r="H83" s="55">
        <f>E83+F83-G83</f>
        <v>3000</v>
      </c>
    </row>
    <row r="84" spans="1:8" s="5" customFormat="1" ht="30" hidden="1">
      <c r="A84" s="23">
        <v>853</v>
      </c>
      <c r="B84" s="13"/>
      <c r="C84" s="34"/>
      <c r="D84" s="42" t="s">
        <v>48</v>
      </c>
      <c r="E84" s="55">
        <f>E85+E87+E91</f>
        <v>985422</v>
      </c>
      <c r="F84" s="55">
        <f>F85+F87+F91</f>
        <v>0</v>
      </c>
      <c r="G84" s="55">
        <f>G85+G87+G91</f>
        <v>0</v>
      </c>
      <c r="H84" s="55">
        <f t="shared" si="2"/>
        <v>985422</v>
      </c>
    </row>
    <row r="85" spans="1:8" s="2" customFormat="1" ht="30" hidden="1">
      <c r="A85" s="24"/>
      <c r="B85" s="15">
        <v>85321</v>
      </c>
      <c r="C85" s="24"/>
      <c r="D85" s="43" t="s">
        <v>36</v>
      </c>
      <c r="E85" s="56">
        <f>SUM(E86:E86)</f>
        <v>109000</v>
      </c>
      <c r="F85" s="56">
        <f>SUM(F86:F86)</f>
        <v>0</v>
      </c>
      <c r="G85" s="56">
        <f>SUM(G86:G86)</f>
        <v>0</v>
      </c>
      <c r="H85" s="55">
        <f t="shared" si="2"/>
        <v>109000</v>
      </c>
    </row>
    <row r="86" spans="1:8" ht="57.75" hidden="1">
      <c r="A86" s="25"/>
      <c r="B86" s="14"/>
      <c r="C86" s="25">
        <v>2110</v>
      </c>
      <c r="D86" s="44" t="s">
        <v>44</v>
      </c>
      <c r="E86" s="57">
        <v>109000</v>
      </c>
      <c r="F86" s="57"/>
      <c r="G86" s="57"/>
      <c r="H86" s="55">
        <f t="shared" si="2"/>
        <v>109000</v>
      </c>
    </row>
    <row r="87" spans="1:8" s="2" customFormat="1" ht="15.75" hidden="1">
      <c r="A87" s="24"/>
      <c r="B87" s="15">
        <v>83333</v>
      </c>
      <c r="C87" s="24"/>
      <c r="D87" s="43" t="s">
        <v>60</v>
      </c>
      <c r="E87" s="56">
        <f>SUM(E88:E90)</f>
        <v>869884</v>
      </c>
      <c r="F87" s="56">
        <f>SUM(F88:F90)</f>
        <v>0</v>
      </c>
      <c r="G87" s="56">
        <f>SUM(G88:G90)</f>
        <v>0</v>
      </c>
      <c r="H87" s="55">
        <f t="shared" si="2"/>
        <v>869884</v>
      </c>
    </row>
    <row r="88" spans="1:8" ht="72" hidden="1">
      <c r="A88" s="25"/>
      <c r="B88" s="14"/>
      <c r="C88" s="25" t="s">
        <v>47</v>
      </c>
      <c r="D88" s="44" t="s">
        <v>45</v>
      </c>
      <c r="E88" s="57">
        <v>9000</v>
      </c>
      <c r="F88" s="57"/>
      <c r="G88" s="57"/>
      <c r="H88" s="55">
        <f t="shared" si="2"/>
        <v>9000</v>
      </c>
    </row>
    <row r="89" spans="1:8" ht="72" hidden="1">
      <c r="A89" s="25"/>
      <c r="B89" s="14"/>
      <c r="C89" s="26">
        <v>2690</v>
      </c>
      <c r="D89" s="44" t="s">
        <v>78</v>
      </c>
      <c r="E89" s="57">
        <f>637700+70000</f>
        <v>707700</v>
      </c>
      <c r="F89" s="57"/>
      <c r="G89" s="57"/>
      <c r="H89" s="55">
        <f t="shared" si="2"/>
        <v>707700</v>
      </c>
    </row>
    <row r="90" spans="1:8" ht="48.75" customHeight="1" hidden="1">
      <c r="A90" s="25"/>
      <c r="B90" s="14"/>
      <c r="C90" s="70">
        <v>2338</v>
      </c>
      <c r="D90" s="71" t="s">
        <v>62</v>
      </c>
      <c r="E90" s="57">
        <v>153184</v>
      </c>
      <c r="F90" s="57"/>
      <c r="G90" s="57"/>
      <c r="H90" s="55">
        <f t="shared" si="2"/>
        <v>153184</v>
      </c>
    </row>
    <row r="91" spans="1:8" s="2" customFormat="1" ht="15.75" hidden="1">
      <c r="A91" s="24"/>
      <c r="B91" s="15">
        <v>85334</v>
      </c>
      <c r="C91" s="24"/>
      <c r="D91" s="43" t="s">
        <v>96</v>
      </c>
      <c r="E91" s="56">
        <f>SUM(E92:E92)</f>
        <v>6538</v>
      </c>
      <c r="F91" s="56">
        <f>SUM(F92:F92)</f>
        <v>0</v>
      </c>
      <c r="G91" s="56">
        <f>SUM(G92:G92)</f>
        <v>0</v>
      </c>
      <c r="H91" s="55">
        <f>E91+F91-G91</f>
        <v>6538</v>
      </c>
    </row>
    <row r="92" spans="1:8" ht="57.75" hidden="1">
      <c r="A92" s="25"/>
      <c r="B92" s="14"/>
      <c r="C92" s="25">
        <v>2110</v>
      </c>
      <c r="D92" s="44" t="s">
        <v>44</v>
      </c>
      <c r="E92" s="57">
        <v>6538</v>
      </c>
      <c r="F92" s="57"/>
      <c r="G92" s="57"/>
      <c r="H92" s="55">
        <f>E92+F92-G92</f>
        <v>6538</v>
      </c>
    </row>
    <row r="93" spans="1:8" s="5" customFormat="1" ht="15.75" hidden="1">
      <c r="A93" s="23">
        <v>854</v>
      </c>
      <c r="B93" s="13"/>
      <c r="C93" s="23"/>
      <c r="D93" s="42" t="s">
        <v>21</v>
      </c>
      <c r="E93" s="55">
        <f>E94+E97</f>
        <v>44882</v>
      </c>
      <c r="F93" s="55">
        <f>F94+F97</f>
        <v>0</v>
      </c>
      <c r="G93" s="55">
        <f>G94+G97</f>
        <v>0</v>
      </c>
      <c r="H93" s="55">
        <f t="shared" si="2"/>
        <v>44882</v>
      </c>
    </row>
    <row r="94" spans="1:8" s="2" customFormat="1" ht="15.75" hidden="1">
      <c r="A94" s="24"/>
      <c r="B94" s="15">
        <v>85410</v>
      </c>
      <c r="C94" s="24"/>
      <c r="D94" s="43" t="s">
        <v>22</v>
      </c>
      <c r="E94" s="56">
        <f>SUM(E95:E96)</f>
        <v>31082</v>
      </c>
      <c r="F94" s="56">
        <f>SUM(F95:F96)</f>
        <v>0</v>
      </c>
      <c r="G94" s="56">
        <f>SUM(G95:G96)</f>
        <v>0</v>
      </c>
      <c r="H94" s="55">
        <f t="shared" si="2"/>
        <v>31082</v>
      </c>
    </row>
    <row r="95" spans="1:8" ht="72" hidden="1">
      <c r="A95" s="25"/>
      <c r="B95" s="14"/>
      <c r="C95" s="25" t="s">
        <v>47</v>
      </c>
      <c r="D95" s="44" t="s">
        <v>45</v>
      </c>
      <c r="E95" s="57">
        <f>3000+9000</f>
        <v>12000</v>
      </c>
      <c r="F95" s="57"/>
      <c r="G95" s="57"/>
      <c r="H95" s="55">
        <f t="shared" si="2"/>
        <v>12000</v>
      </c>
    </row>
    <row r="96" spans="1:8" ht="15.75" hidden="1">
      <c r="A96" s="25"/>
      <c r="B96" s="14"/>
      <c r="C96" s="26" t="s">
        <v>56</v>
      </c>
      <c r="D96" s="44" t="s">
        <v>57</v>
      </c>
      <c r="E96" s="57">
        <v>19082</v>
      </c>
      <c r="F96" s="57"/>
      <c r="G96" s="57"/>
      <c r="H96" s="55">
        <f t="shared" si="2"/>
        <v>19082</v>
      </c>
    </row>
    <row r="97" spans="1:8" s="2" customFormat="1" ht="15.75" hidden="1">
      <c r="A97" s="24"/>
      <c r="B97" s="15">
        <v>85415</v>
      </c>
      <c r="C97" s="24"/>
      <c r="D97" s="43" t="s">
        <v>61</v>
      </c>
      <c r="E97" s="56">
        <f>SUM(E98:E99)</f>
        <v>13800</v>
      </c>
      <c r="F97" s="56">
        <f>SUM(F98:F99)</f>
        <v>0</v>
      </c>
      <c r="G97" s="56">
        <f>SUM(G98:G99)</f>
        <v>0</v>
      </c>
      <c r="H97" s="55">
        <f t="shared" si="2"/>
        <v>13800</v>
      </c>
    </row>
    <row r="98" spans="1:8" ht="29.25" hidden="1">
      <c r="A98" s="25"/>
      <c r="B98" s="14"/>
      <c r="C98" s="25">
        <v>2130</v>
      </c>
      <c r="D98" s="44" t="s">
        <v>38</v>
      </c>
      <c r="E98" s="57">
        <v>4800</v>
      </c>
      <c r="F98" s="57"/>
      <c r="G98" s="57"/>
      <c r="H98" s="55">
        <f>E98+F98-G98</f>
        <v>4800</v>
      </c>
    </row>
    <row r="99" spans="1:8" ht="43.5" hidden="1">
      <c r="A99" s="25"/>
      <c r="B99" s="14"/>
      <c r="C99" s="25">
        <v>2330</v>
      </c>
      <c r="D99" s="44" t="s">
        <v>62</v>
      </c>
      <c r="E99" s="61">
        <v>9000</v>
      </c>
      <c r="F99" s="61"/>
      <c r="G99" s="61"/>
      <c r="H99" s="55">
        <f t="shared" si="2"/>
        <v>9000</v>
      </c>
    </row>
    <row r="100" spans="1:8" ht="31.5" hidden="1">
      <c r="A100" s="63">
        <v>921</v>
      </c>
      <c r="B100" s="63"/>
      <c r="C100" s="64"/>
      <c r="D100" s="65" t="s">
        <v>93</v>
      </c>
      <c r="E100" s="69">
        <f>E101</f>
        <v>2000</v>
      </c>
      <c r="F100" s="69">
        <f>F101</f>
        <v>0</v>
      </c>
      <c r="G100" s="69">
        <f>G101</f>
        <v>0</v>
      </c>
      <c r="H100" s="55">
        <f t="shared" si="2"/>
        <v>2000</v>
      </c>
    </row>
    <row r="101" spans="1:8" ht="15.75" hidden="1">
      <c r="A101" s="66"/>
      <c r="B101" s="66">
        <v>92116</v>
      </c>
      <c r="C101" s="67"/>
      <c r="D101" s="68" t="s">
        <v>94</v>
      </c>
      <c r="E101" s="61">
        <f>SUM(E102)</f>
        <v>2000</v>
      </c>
      <c r="F101" s="61">
        <f>SUM(F102)</f>
        <v>0</v>
      </c>
      <c r="G101" s="61">
        <f>SUM(G102)</f>
        <v>0</v>
      </c>
      <c r="H101" s="55">
        <f t="shared" si="2"/>
        <v>2000</v>
      </c>
    </row>
    <row r="102" spans="1:8" ht="39" hidden="1">
      <c r="A102" s="25"/>
      <c r="B102" s="14"/>
      <c r="C102" s="25">
        <v>2440</v>
      </c>
      <c r="D102" s="73" t="s">
        <v>95</v>
      </c>
      <c r="E102" s="61">
        <v>2000</v>
      </c>
      <c r="F102" s="61"/>
      <c r="G102" s="61"/>
      <c r="H102" s="55">
        <f t="shared" si="2"/>
        <v>2000</v>
      </c>
    </row>
    <row r="103" spans="1:8" s="5" customFormat="1" ht="33" customHeight="1">
      <c r="A103" s="23"/>
      <c r="B103" s="13"/>
      <c r="C103" s="23"/>
      <c r="D103" s="42" t="s">
        <v>80</v>
      </c>
      <c r="E103" s="55"/>
      <c r="F103" s="55">
        <f>F8+F13+F20+F25+F33+F48+F67+F70+F59+F93+F44+F84+F16+F100</f>
        <v>30000</v>
      </c>
      <c r="G103" s="55">
        <f>G8+G13+G20+G25+G33+G48+G67+G70+G59+G93+G44+G84+G16+G100</f>
        <v>0</v>
      </c>
      <c r="H103" s="55">
        <f t="shared" si="2"/>
        <v>30000</v>
      </c>
    </row>
    <row r="104" spans="1:8" ht="15.75">
      <c r="A104" s="25"/>
      <c r="B104" s="14"/>
      <c r="C104" s="25"/>
      <c r="D104" s="44" t="s">
        <v>82</v>
      </c>
      <c r="E104" s="57"/>
      <c r="F104" s="57"/>
      <c r="G104" s="57"/>
      <c r="H104" s="55"/>
    </row>
    <row r="105" spans="1:8" ht="15.75">
      <c r="A105" s="25"/>
      <c r="B105" s="14"/>
      <c r="C105" s="25"/>
      <c r="D105" s="44" t="s">
        <v>83</v>
      </c>
      <c r="E105" s="56">
        <f>E103</f>
        <v>0</v>
      </c>
      <c r="F105" s="56">
        <f>F103-F104</f>
        <v>30000</v>
      </c>
      <c r="G105" s="56">
        <f>G103-G104</f>
        <v>0</v>
      </c>
      <c r="H105" s="55">
        <f t="shared" si="2"/>
        <v>30000</v>
      </c>
    </row>
    <row r="106" spans="1:8" ht="15.75">
      <c r="A106" s="25"/>
      <c r="B106" s="14"/>
      <c r="C106" s="25"/>
      <c r="D106" s="44"/>
      <c r="E106" s="62"/>
      <c r="F106" s="62"/>
      <c r="G106" s="62"/>
      <c r="H106" s="55"/>
    </row>
    <row r="107" spans="1:8" s="17" customFormat="1" ht="15.75">
      <c r="A107" s="35"/>
      <c r="B107" s="18"/>
      <c r="C107" s="35"/>
      <c r="D107" s="50"/>
      <c r="E107" s="36"/>
      <c r="F107" s="36"/>
      <c r="G107" s="36"/>
      <c r="H107" s="36"/>
    </row>
    <row r="108" spans="1:4" ht="15.75">
      <c r="A108" s="35"/>
      <c r="B108" s="18"/>
      <c r="C108" s="35"/>
      <c r="D108" s="50"/>
    </row>
    <row r="109" spans="1:4" ht="15.75">
      <c r="A109" s="35"/>
      <c r="B109" s="18"/>
      <c r="C109" s="35"/>
      <c r="D109" s="50"/>
    </row>
    <row r="110" spans="1:4" ht="15.75">
      <c r="A110" s="35"/>
      <c r="B110" s="18"/>
      <c r="C110" s="35"/>
      <c r="D110" s="50"/>
    </row>
    <row r="111" spans="1:4" ht="15.75">
      <c r="A111" s="35"/>
      <c r="B111" s="18"/>
      <c r="C111" s="35"/>
      <c r="D111" s="50"/>
    </row>
    <row r="112" spans="1:4" ht="15.75">
      <c r="A112" s="35"/>
      <c r="B112" s="18"/>
      <c r="C112" s="35"/>
      <c r="D112" s="50"/>
    </row>
    <row r="113" spans="1:4" ht="15.75">
      <c r="A113" s="35"/>
      <c r="B113" s="18"/>
      <c r="C113" s="35"/>
      <c r="D113" s="50"/>
    </row>
    <row r="114" spans="1:4" ht="15.75">
      <c r="A114" s="35"/>
      <c r="B114" s="18"/>
      <c r="C114" s="35"/>
      <c r="D114" s="50"/>
    </row>
    <row r="115" spans="1:4" ht="15.75">
      <c r="A115" s="35"/>
      <c r="B115" s="18"/>
      <c r="C115" s="35"/>
      <c r="D115" s="50"/>
    </row>
    <row r="116" spans="1:4" ht="15.75">
      <c r="A116" s="35"/>
      <c r="B116" s="18"/>
      <c r="C116" s="35"/>
      <c r="D116" s="50"/>
    </row>
    <row r="117" spans="1:4" ht="15.75">
      <c r="A117" s="35"/>
      <c r="B117" s="18"/>
      <c r="C117" s="35"/>
      <c r="D117" s="50"/>
    </row>
    <row r="118" spans="1:4" ht="15.75">
      <c r="A118" s="35"/>
      <c r="B118" s="18"/>
      <c r="C118" s="35"/>
      <c r="D118" s="50"/>
    </row>
    <row r="119" spans="1:4" ht="15.75">
      <c r="A119" s="35"/>
      <c r="B119" s="18"/>
      <c r="C119" s="35"/>
      <c r="D119" s="50"/>
    </row>
    <row r="120" spans="1:4" ht="15.75">
      <c r="A120" s="35"/>
      <c r="B120" s="18"/>
      <c r="C120" s="35"/>
      <c r="D120" s="50"/>
    </row>
    <row r="121" spans="1:4" ht="15.75">
      <c r="A121" s="35"/>
      <c r="B121" s="18"/>
      <c r="C121" s="35"/>
      <c r="D121" s="50"/>
    </row>
    <row r="122" spans="1:4" ht="15.75">
      <c r="A122" s="35"/>
      <c r="B122" s="18"/>
      <c r="C122" s="35"/>
      <c r="D122" s="50"/>
    </row>
    <row r="123" spans="1:4" ht="15.75">
      <c r="A123" s="35"/>
      <c r="B123" s="18"/>
      <c r="C123" s="35"/>
      <c r="D123" s="50"/>
    </row>
    <row r="124" spans="1:4" ht="15.75">
      <c r="A124" s="35"/>
      <c r="B124" s="18"/>
      <c r="C124" s="35"/>
      <c r="D124" s="50"/>
    </row>
    <row r="125" spans="1:4" ht="15.75">
      <c r="A125" s="35"/>
      <c r="B125" s="18"/>
      <c r="C125" s="35"/>
      <c r="D125" s="50"/>
    </row>
    <row r="126" spans="1:4" ht="15.75">
      <c r="A126" s="35"/>
      <c r="B126" s="18"/>
      <c r="C126" s="35"/>
      <c r="D126" s="50"/>
    </row>
    <row r="127" spans="1:4" ht="15.75">
      <c r="A127" s="35"/>
      <c r="B127" s="18"/>
      <c r="C127" s="35"/>
      <c r="D127" s="50"/>
    </row>
    <row r="128" spans="1:4" ht="15.75">
      <c r="A128" s="35"/>
      <c r="B128" s="18"/>
      <c r="C128" s="35"/>
      <c r="D128" s="50"/>
    </row>
    <row r="129" spans="1:4" ht="15.75">
      <c r="A129" s="35"/>
      <c r="B129" s="18"/>
      <c r="C129" s="35"/>
      <c r="D129" s="50"/>
    </row>
    <row r="130" spans="1:4" ht="15.75">
      <c r="A130" s="35"/>
      <c r="B130" s="18"/>
      <c r="C130" s="35"/>
      <c r="D130" s="50"/>
    </row>
    <row r="131" spans="1:4" ht="15.75">
      <c r="A131" s="35"/>
      <c r="B131" s="18"/>
      <c r="C131" s="35"/>
      <c r="D131" s="50"/>
    </row>
    <row r="132" spans="1:4" ht="15.75">
      <c r="A132" s="35"/>
      <c r="B132" s="18"/>
      <c r="C132" s="35"/>
      <c r="D132" s="50"/>
    </row>
    <row r="133" spans="1:4" ht="15.75">
      <c r="A133" s="35"/>
      <c r="B133" s="18"/>
      <c r="C133" s="35"/>
      <c r="D133" s="50"/>
    </row>
    <row r="134" spans="1:4" ht="15.75">
      <c r="A134" s="35"/>
      <c r="B134" s="18"/>
      <c r="C134" s="35"/>
      <c r="D134" s="50"/>
    </row>
    <row r="135" spans="1:4" ht="15.75">
      <c r="A135" s="35"/>
      <c r="B135" s="18"/>
      <c r="C135" s="35"/>
      <c r="D135" s="50"/>
    </row>
    <row r="136" spans="1:4" ht="15.75">
      <c r="A136" s="35"/>
      <c r="B136" s="18"/>
      <c r="C136" s="35"/>
      <c r="D136" s="50"/>
    </row>
    <row r="137" spans="1:4" ht="15.75">
      <c r="A137" s="35"/>
      <c r="B137" s="18"/>
      <c r="C137" s="35"/>
      <c r="D137" s="50"/>
    </row>
    <row r="138" spans="1:4" ht="15.75">
      <c r="A138" s="35"/>
      <c r="B138" s="18"/>
      <c r="C138" s="35"/>
      <c r="D138" s="50"/>
    </row>
    <row r="139" spans="1:4" ht="15.75">
      <c r="A139" s="35"/>
      <c r="B139" s="18"/>
      <c r="C139" s="35"/>
      <c r="D139" s="50"/>
    </row>
    <row r="140" spans="1:4" ht="15.75">
      <c r="A140" s="35"/>
      <c r="B140" s="18"/>
      <c r="C140" s="35"/>
      <c r="D140" s="50"/>
    </row>
    <row r="141" spans="1:4" ht="15.75">
      <c r="A141" s="35"/>
      <c r="B141" s="18"/>
      <c r="C141" s="35"/>
      <c r="D141" s="50"/>
    </row>
    <row r="142" spans="1:4" ht="15.75">
      <c r="A142" s="35"/>
      <c r="B142" s="18"/>
      <c r="C142" s="35"/>
      <c r="D142" s="50"/>
    </row>
    <row r="143" spans="1:4" ht="15.75">
      <c r="A143" s="35"/>
      <c r="B143" s="18"/>
      <c r="C143" s="35"/>
      <c r="D143" s="50"/>
    </row>
    <row r="144" spans="1:4" ht="15.75">
      <c r="A144" s="35"/>
      <c r="B144" s="18"/>
      <c r="C144" s="35"/>
      <c r="D144" s="50"/>
    </row>
    <row r="145" spans="1:4" ht="15.75">
      <c r="A145" s="35"/>
      <c r="B145" s="18"/>
      <c r="C145" s="35"/>
      <c r="D145" s="50"/>
    </row>
    <row r="146" spans="1:4" ht="15.75">
      <c r="A146" s="35"/>
      <c r="B146" s="18"/>
      <c r="C146" s="35"/>
      <c r="D146" s="50"/>
    </row>
    <row r="147" spans="1:4" ht="15.75">
      <c r="A147" s="35"/>
      <c r="B147" s="18"/>
      <c r="C147" s="35"/>
      <c r="D147" s="50"/>
    </row>
    <row r="148" spans="1:4" ht="15.75">
      <c r="A148" s="35"/>
      <c r="B148" s="18"/>
      <c r="C148" s="35"/>
      <c r="D148" s="50"/>
    </row>
    <row r="149" spans="1:4" ht="15.75">
      <c r="A149" s="35"/>
      <c r="B149" s="18"/>
      <c r="C149" s="35"/>
      <c r="D149" s="50"/>
    </row>
    <row r="150" spans="1:4" ht="15.75">
      <c r="A150" s="35"/>
      <c r="B150" s="18"/>
      <c r="C150" s="35"/>
      <c r="D150" s="50"/>
    </row>
    <row r="151" spans="1:4" ht="15.75">
      <c r="A151" s="35"/>
      <c r="B151" s="18"/>
      <c r="C151" s="35"/>
      <c r="D151" s="50"/>
    </row>
    <row r="152" spans="1:4" ht="15.75">
      <c r="A152" s="35"/>
      <c r="B152" s="18"/>
      <c r="C152" s="35"/>
      <c r="D152" s="50"/>
    </row>
    <row r="153" spans="1:4" ht="15.75">
      <c r="A153" s="35"/>
      <c r="B153" s="18"/>
      <c r="C153" s="35"/>
      <c r="D153" s="50"/>
    </row>
    <row r="154" spans="1:4" ht="15.75">
      <c r="A154" s="35"/>
      <c r="B154" s="18"/>
      <c r="C154" s="35"/>
      <c r="D154" s="50"/>
    </row>
    <row r="155" spans="1:4" ht="15.75">
      <c r="A155" s="35"/>
      <c r="B155" s="18"/>
      <c r="C155" s="35"/>
      <c r="D155" s="50"/>
    </row>
    <row r="156" spans="1:4" ht="15.75">
      <c r="A156" s="35"/>
      <c r="B156" s="18"/>
      <c r="C156" s="35"/>
      <c r="D156" s="50"/>
    </row>
    <row r="157" spans="1:4" ht="15.75">
      <c r="A157" s="35"/>
      <c r="B157" s="18"/>
      <c r="C157" s="35"/>
      <c r="D157" s="50"/>
    </row>
    <row r="158" spans="1:4" ht="15.75">
      <c r="A158" s="35"/>
      <c r="B158" s="18"/>
      <c r="C158" s="35"/>
      <c r="D158" s="50"/>
    </row>
    <row r="159" spans="1:4" ht="15.75">
      <c r="A159" s="35"/>
      <c r="B159" s="18"/>
      <c r="C159" s="35"/>
      <c r="D159" s="50"/>
    </row>
    <row r="160" spans="1:4" ht="15.75">
      <c r="A160" s="35"/>
      <c r="B160" s="18"/>
      <c r="C160" s="35"/>
      <c r="D160" s="50"/>
    </row>
    <row r="161" spans="1:4" ht="15.75">
      <c r="A161" s="35"/>
      <c r="B161" s="18"/>
      <c r="C161" s="35"/>
      <c r="D161" s="50"/>
    </row>
    <row r="162" spans="1:4" ht="15.75">
      <c r="A162" s="35"/>
      <c r="B162" s="18"/>
      <c r="C162" s="35"/>
      <c r="D162" s="50"/>
    </row>
    <row r="163" spans="1:4" ht="15.75">
      <c r="A163" s="35"/>
      <c r="B163" s="18"/>
      <c r="C163" s="35"/>
      <c r="D163" s="50"/>
    </row>
    <row r="164" spans="1:4" ht="15.75">
      <c r="A164" s="35"/>
      <c r="B164" s="18"/>
      <c r="C164" s="35"/>
      <c r="D164" s="50"/>
    </row>
    <row r="165" spans="1:4" ht="15.75">
      <c r="A165" s="35"/>
      <c r="B165" s="18"/>
      <c r="C165" s="35"/>
      <c r="D165" s="50"/>
    </row>
    <row r="166" spans="1:4" ht="15.75">
      <c r="A166" s="35"/>
      <c r="B166" s="18"/>
      <c r="C166" s="35"/>
      <c r="D166" s="50"/>
    </row>
    <row r="167" spans="1:4" ht="15.75">
      <c r="A167" s="35"/>
      <c r="B167" s="18"/>
      <c r="C167" s="35"/>
      <c r="D167" s="50"/>
    </row>
    <row r="168" spans="1:4" ht="15.75">
      <c r="A168" s="35"/>
      <c r="B168" s="18"/>
      <c r="C168" s="35"/>
      <c r="D168" s="50"/>
    </row>
    <row r="169" spans="1:4" ht="15.75">
      <c r="A169" s="35"/>
      <c r="B169" s="18"/>
      <c r="C169" s="35"/>
      <c r="D169" s="50"/>
    </row>
    <row r="170" spans="1:4" ht="15.75">
      <c r="A170" s="35"/>
      <c r="B170" s="18"/>
      <c r="C170" s="35"/>
      <c r="D170" s="50"/>
    </row>
    <row r="171" spans="1:4" ht="15.75">
      <c r="A171" s="35"/>
      <c r="B171" s="18"/>
      <c r="C171" s="35"/>
      <c r="D171" s="50"/>
    </row>
    <row r="172" spans="1:4" ht="15.75">
      <c r="A172" s="35"/>
      <c r="B172" s="18"/>
      <c r="C172" s="35"/>
      <c r="D172" s="50"/>
    </row>
    <row r="173" spans="1:4" ht="15.75">
      <c r="A173" s="35"/>
      <c r="B173" s="18"/>
      <c r="C173" s="35"/>
      <c r="D173" s="50"/>
    </row>
    <row r="174" spans="1:4" ht="15.75">
      <c r="A174" s="35"/>
      <c r="B174" s="18"/>
      <c r="C174" s="35"/>
      <c r="D174" s="50"/>
    </row>
    <row r="175" spans="1:4" ht="15.75">
      <c r="A175" s="35"/>
      <c r="B175" s="18"/>
      <c r="C175" s="35"/>
      <c r="D175" s="50"/>
    </row>
    <row r="176" spans="1:4" ht="15.75">
      <c r="A176" s="35"/>
      <c r="B176" s="18"/>
      <c r="C176" s="35"/>
      <c r="D176" s="50"/>
    </row>
    <row r="177" spans="1:4" ht="15.75">
      <c r="A177" s="35"/>
      <c r="B177" s="18"/>
      <c r="C177" s="35"/>
      <c r="D177" s="50"/>
    </row>
    <row r="178" spans="1:4" ht="15.75">
      <c r="A178" s="35"/>
      <c r="B178" s="18"/>
      <c r="C178" s="35"/>
      <c r="D178" s="50"/>
    </row>
    <row r="179" spans="1:4" ht="15.75">
      <c r="A179" s="35"/>
      <c r="B179" s="18"/>
      <c r="C179" s="35"/>
      <c r="D179" s="50"/>
    </row>
    <row r="180" spans="1:4" ht="15.75">
      <c r="A180" s="35"/>
      <c r="B180" s="18"/>
      <c r="C180" s="35"/>
      <c r="D180" s="50"/>
    </row>
    <row r="181" spans="1:4" ht="15.75">
      <c r="A181" s="35"/>
      <c r="B181" s="18"/>
      <c r="C181" s="35"/>
      <c r="D181" s="50"/>
    </row>
    <row r="182" spans="1:4" ht="15.75">
      <c r="A182" s="35"/>
      <c r="B182" s="18"/>
      <c r="C182" s="35"/>
      <c r="D182" s="50"/>
    </row>
    <row r="183" spans="1:4" ht="15.75">
      <c r="A183" s="35"/>
      <c r="B183" s="18"/>
      <c r="C183" s="35"/>
      <c r="D183" s="50"/>
    </row>
    <row r="184" spans="1:4" ht="15.75">
      <c r="A184" s="35"/>
      <c r="B184" s="18"/>
      <c r="C184" s="35"/>
      <c r="D184" s="50"/>
    </row>
    <row r="185" spans="1:4" ht="15.75">
      <c r="A185" s="35"/>
      <c r="B185" s="18"/>
      <c r="C185" s="35"/>
      <c r="D185" s="50"/>
    </row>
    <row r="186" spans="1:4" ht="15.75">
      <c r="A186" s="35"/>
      <c r="B186" s="18"/>
      <c r="C186" s="35"/>
      <c r="D186" s="50"/>
    </row>
    <row r="187" spans="1:4" ht="15.75">
      <c r="A187" s="35"/>
      <c r="B187" s="18"/>
      <c r="C187" s="35"/>
      <c r="D187" s="50"/>
    </row>
    <row r="188" spans="1:4" ht="15.75">
      <c r="A188" s="35"/>
      <c r="B188" s="18"/>
      <c r="C188" s="35"/>
      <c r="D188" s="50"/>
    </row>
    <row r="189" spans="1:4" ht="15.75">
      <c r="A189" s="35"/>
      <c r="B189" s="18"/>
      <c r="C189" s="35"/>
      <c r="D189" s="50"/>
    </row>
    <row r="190" spans="1:4" ht="15.75">
      <c r="A190" s="35"/>
      <c r="B190" s="18"/>
      <c r="C190" s="35"/>
      <c r="D190" s="50"/>
    </row>
    <row r="191" spans="1:4" ht="15.75">
      <c r="A191" s="35"/>
      <c r="B191" s="18"/>
      <c r="C191" s="35"/>
      <c r="D191" s="50"/>
    </row>
    <row r="192" spans="1:4" ht="15.75">
      <c r="A192" s="35"/>
      <c r="B192" s="18"/>
      <c r="C192" s="35"/>
      <c r="D192" s="50"/>
    </row>
    <row r="193" spans="1:4" ht="15.75">
      <c r="A193" s="35"/>
      <c r="B193" s="18"/>
      <c r="C193" s="35"/>
      <c r="D193" s="50"/>
    </row>
    <row r="194" spans="1:4" ht="15.75">
      <c r="A194" s="35"/>
      <c r="B194" s="18"/>
      <c r="C194" s="35"/>
      <c r="D194" s="50"/>
    </row>
    <row r="195" spans="1:4" ht="15.75">
      <c r="A195" s="35"/>
      <c r="B195" s="18"/>
      <c r="C195" s="35"/>
      <c r="D195" s="50"/>
    </row>
    <row r="196" spans="1:4" ht="15.75">
      <c r="A196" s="35"/>
      <c r="B196" s="18"/>
      <c r="C196" s="35"/>
      <c r="D196" s="50"/>
    </row>
    <row r="197" spans="1:4" ht="15.75">
      <c r="A197" s="35"/>
      <c r="B197" s="18"/>
      <c r="C197" s="35"/>
      <c r="D197" s="50"/>
    </row>
    <row r="198" spans="1:4" ht="15.75">
      <c r="A198" s="35"/>
      <c r="B198" s="18"/>
      <c r="C198" s="35"/>
      <c r="D198" s="50"/>
    </row>
    <row r="199" spans="1:4" ht="15.75">
      <c r="A199" s="35"/>
      <c r="B199" s="18"/>
      <c r="C199" s="35"/>
      <c r="D199" s="50"/>
    </row>
    <row r="200" spans="1:4" ht="15.75">
      <c r="A200" s="35"/>
      <c r="B200" s="18"/>
      <c r="C200" s="35"/>
      <c r="D200" s="50"/>
    </row>
    <row r="201" spans="1:4" ht="15.75">
      <c r="A201" s="35"/>
      <c r="B201" s="18"/>
      <c r="C201" s="35"/>
      <c r="D201" s="50"/>
    </row>
    <row r="202" spans="1:4" ht="15.75">
      <c r="A202" s="35"/>
      <c r="B202" s="18"/>
      <c r="C202" s="35"/>
      <c r="D202" s="50"/>
    </row>
    <row r="203" spans="1:4" ht="15.75">
      <c r="A203" s="35"/>
      <c r="B203" s="18"/>
      <c r="C203" s="35"/>
      <c r="D203" s="50"/>
    </row>
    <row r="204" spans="1:4" ht="15.75">
      <c r="A204" s="35"/>
      <c r="B204" s="18"/>
      <c r="C204" s="35"/>
      <c r="D204" s="50"/>
    </row>
    <row r="205" spans="1:4" ht="15.75">
      <c r="A205" s="35"/>
      <c r="B205" s="18"/>
      <c r="C205" s="35"/>
      <c r="D205" s="50"/>
    </row>
    <row r="206" spans="1:4" ht="15.75">
      <c r="A206" s="35"/>
      <c r="B206" s="18"/>
      <c r="C206" s="35"/>
      <c r="D206" s="50"/>
    </row>
    <row r="207" spans="1:4" ht="15.75">
      <c r="A207" s="35"/>
      <c r="B207" s="18"/>
      <c r="C207" s="35"/>
      <c r="D207" s="50"/>
    </row>
    <row r="208" spans="1:4" ht="15.75">
      <c r="A208" s="35"/>
      <c r="B208" s="18"/>
      <c r="C208" s="35"/>
      <c r="D208" s="50"/>
    </row>
    <row r="209" spans="1:4" ht="15.75">
      <c r="A209" s="35"/>
      <c r="B209" s="18"/>
      <c r="C209" s="35"/>
      <c r="D209" s="50"/>
    </row>
    <row r="210" spans="1:4" ht="15.75">
      <c r="A210" s="35"/>
      <c r="B210" s="18"/>
      <c r="C210" s="35"/>
      <c r="D210" s="50"/>
    </row>
    <row r="211" spans="1:4" ht="15.75">
      <c r="A211" s="35"/>
      <c r="B211" s="18"/>
      <c r="C211" s="35"/>
      <c r="D211" s="50"/>
    </row>
    <row r="212" spans="1:4" ht="15.75">
      <c r="A212" s="35"/>
      <c r="B212" s="18"/>
      <c r="C212" s="35"/>
      <c r="D212" s="50"/>
    </row>
    <row r="213" spans="1:4" ht="15.75">
      <c r="A213" s="35"/>
      <c r="B213" s="18"/>
      <c r="C213" s="35"/>
      <c r="D213" s="50"/>
    </row>
    <row r="214" spans="1:4" ht="15.75">
      <c r="A214" s="35"/>
      <c r="B214" s="18"/>
      <c r="C214" s="35"/>
      <c r="D214" s="50"/>
    </row>
    <row r="215" spans="1:4" ht="15.75">
      <c r="A215" s="35"/>
      <c r="B215" s="18"/>
      <c r="C215" s="35"/>
      <c r="D215" s="50"/>
    </row>
    <row r="216" spans="1:4" ht="15.75">
      <c r="A216" s="35"/>
      <c r="B216" s="18"/>
      <c r="C216" s="35"/>
      <c r="D216" s="50"/>
    </row>
    <row r="217" spans="1:4" ht="15.75">
      <c r="A217" s="35"/>
      <c r="B217" s="18"/>
      <c r="C217" s="35"/>
      <c r="D217" s="50"/>
    </row>
    <row r="218" spans="1:4" ht="15.75">
      <c r="A218" s="35"/>
      <c r="B218" s="18"/>
      <c r="C218" s="35"/>
      <c r="D218" s="50"/>
    </row>
    <row r="219" spans="1:4" ht="15.75">
      <c r="A219" s="35"/>
      <c r="B219" s="18"/>
      <c r="C219" s="35"/>
      <c r="D219" s="50"/>
    </row>
    <row r="220" spans="1:4" ht="15.75">
      <c r="A220" s="35"/>
      <c r="B220" s="18"/>
      <c r="C220" s="35"/>
      <c r="D220" s="50"/>
    </row>
    <row r="221" spans="1:4" ht="15.75">
      <c r="A221" s="35"/>
      <c r="B221" s="18"/>
      <c r="C221" s="35"/>
      <c r="D221" s="50"/>
    </row>
    <row r="222" spans="1:4" ht="15.75">
      <c r="A222" s="35"/>
      <c r="B222" s="18"/>
      <c r="C222" s="35"/>
      <c r="D222" s="50"/>
    </row>
    <row r="223" spans="1:4" ht="15.75">
      <c r="A223" s="35"/>
      <c r="B223" s="18"/>
      <c r="C223" s="35"/>
      <c r="D223" s="50"/>
    </row>
    <row r="224" spans="1:4" ht="15.75">
      <c r="A224" s="35"/>
      <c r="B224" s="18"/>
      <c r="C224" s="35"/>
      <c r="D224" s="50"/>
    </row>
    <row r="225" spans="1:4" ht="15.75">
      <c r="A225" s="35"/>
      <c r="B225" s="18"/>
      <c r="C225" s="35"/>
      <c r="D225" s="50"/>
    </row>
    <row r="226" spans="1:4" ht="15.75">
      <c r="A226" s="35"/>
      <c r="B226" s="18"/>
      <c r="C226" s="35"/>
      <c r="D226" s="50"/>
    </row>
    <row r="227" spans="1:4" ht="15.75">
      <c r="A227" s="35"/>
      <c r="B227" s="18"/>
      <c r="C227" s="35"/>
      <c r="D227" s="50"/>
    </row>
    <row r="228" spans="1:4" ht="15.75">
      <c r="A228" s="35"/>
      <c r="B228" s="18"/>
      <c r="C228" s="35"/>
      <c r="D228" s="50"/>
    </row>
    <row r="229" spans="1:4" ht="15.75">
      <c r="A229" s="35"/>
      <c r="B229" s="18"/>
      <c r="C229" s="35"/>
      <c r="D229" s="50"/>
    </row>
    <row r="230" spans="1:4" ht="15.75">
      <c r="A230" s="35"/>
      <c r="B230" s="18"/>
      <c r="C230" s="35"/>
      <c r="D230" s="50"/>
    </row>
  </sheetData>
  <sheetProtection/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scale="8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Danuta Jabłońska-Drążela</dc:creator>
  <cp:keywords/>
  <dc:description/>
  <cp:lastModifiedBy>Starostwo</cp:lastModifiedBy>
  <cp:lastPrinted>2008-06-02T10:04:26Z</cp:lastPrinted>
  <dcterms:created xsi:type="dcterms:W3CDTF">2000-10-24T20:52:35Z</dcterms:created>
  <dcterms:modified xsi:type="dcterms:W3CDTF">2008-06-02T10:06:19Z</dcterms:modified>
  <cp:category/>
  <cp:version/>
  <cp:contentType/>
  <cp:contentStatus/>
</cp:coreProperties>
</file>