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tabRatio="875" activeTab="0"/>
  </bookViews>
  <sheets>
    <sheet name="UE" sheetId="1" r:id="rId1"/>
  </sheets>
  <definedNames/>
  <calcPr fullCalcOnLoad="1"/>
</workbook>
</file>

<file path=xl/sharedStrings.xml><?xml version="1.0" encoding="utf-8"?>
<sst xmlns="http://schemas.openxmlformats.org/spreadsheetml/2006/main" count="322" uniqueCount="56">
  <si>
    <t>I.</t>
  </si>
  <si>
    <t>II</t>
  </si>
  <si>
    <t xml:space="preserve">Wydatki bieżące </t>
  </si>
  <si>
    <t xml:space="preserve">Wydatki majątkowe </t>
  </si>
  <si>
    <t>Lp.</t>
  </si>
  <si>
    <t xml:space="preserve">Razem </t>
  </si>
  <si>
    <t>85202 §6057</t>
  </si>
  <si>
    <t>85202 §6059</t>
  </si>
  <si>
    <t>90019 § 6059</t>
  </si>
  <si>
    <t>85395§6067</t>
  </si>
  <si>
    <t>85395§6068</t>
  </si>
  <si>
    <t>85395§6069</t>
  </si>
  <si>
    <t xml:space="preserve">Wydatki </t>
  </si>
  <si>
    <t>2.</t>
  </si>
  <si>
    <t>omówienie zmian w projektach UE w zał.3</t>
  </si>
  <si>
    <t xml:space="preserve">  </t>
  </si>
  <si>
    <t>9.</t>
  </si>
  <si>
    <t>"Przedsiębiorczość szansą na rozwój regionu kujawsko - pomorskiego" - Działanie 6.2 Powiatowy Urząd Pracy dla Powiatu Toruńskiego</t>
  </si>
  <si>
    <t>"Efektywny Urząd" - Poddziałanie 6.1.2 Powiatowy Urząd Pracy dla Powiatu Toruńskiego</t>
  </si>
  <si>
    <t>Plan na 1.01.2013</t>
  </si>
  <si>
    <t>Plan na 31.12.2013</t>
  </si>
  <si>
    <t>Wykonanie  na 31.12.2013 r.</t>
  </si>
  <si>
    <t>Adaptacja i dostosowanie oraz wyposażenie istniejących pomieszczeń na pracownię eksploatacji pojazdów rolniczych, pracownię diagnostyki, obsługi i kontroli maszyn rolniczych oraz salę wykładową w budynku warsztatów szkolnych w ZS CKU Gronowo - Starostwo Powiatowe w Toruniu</t>
  </si>
  <si>
    <t>"Szkoła innowacyjna i konkurencyjna - dostosowanie oferty szkolnictwa zawodowego do wymagań lokalnego rynku pracy"-  Starostwo Powiatowe</t>
  </si>
  <si>
    <t xml:space="preserve">"Termomodernizacja budynku warsztatów Zespołu Szkół CKU  w Gronowie" - Starostwo Powiatowe </t>
  </si>
  <si>
    <t xml:space="preserve">„Program działań dla miejskich obszarów funkcjonalnych Bydgoszczy i Torunia w nowej perspektywie finansowej 2014-2020”- Starostwo Powiatowe </t>
  </si>
  <si>
    <t xml:space="preserve">"Uwierzyć w siebie" - Powiatowe Centrum Pomocy Rodzinie w Toruniu </t>
  </si>
  <si>
    <t>Razem  wydatkowane środki na projekty i programy finansowane lub  współfinansowane ze środków budżetu   UE</t>
  </si>
  <si>
    <t xml:space="preserve">Zmiany w planie wydatków na realizację programów finansowanych ze środków, o których mowa w art. 5 ust. 1 pkt 2 i 3 ustawy o finansach publicznych dokonane w trakcie roku 2014 </t>
  </si>
  <si>
    <t>Plan na 1.01.2014</t>
  </si>
  <si>
    <t>Plan na 31.12.2014</t>
  </si>
  <si>
    <t>Wykonanie  na 31.12.2014r.</t>
  </si>
  <si>
    <t xml:space="preserve">"Pełnosprawni w pracy II" - Powiatowe Centrum Pomocy Rodzinie w Toruniu </t>
  </si>
  <si>
    <t>"Szkoła przyszła do Ciebie" - Działanie 9.3 Zespół Szkół Centrum Kształcenia Ustawicznego w Gronowie</t>
  </si>
  <si>
    <t>"Szkoła przyszła do Ciebie - wykorzystaj tę szansę" - Działanie 9.6 Zespół Szkół Centrum Kształcenia Ustawicznego w Gronowie</t>
  </si>
  <si>
    <t xml:space="preserve">"Projekt Szkolna Kuźnia Profesjonalistów "- Działanie 9.2  - Starostwo Powiatowe </t>
  </si>
  <si>
    <t>Projekt współpracy w ramach programu Erasmus+ Zespół Szkół Centrum Kształcenia Ustawicznego w Gronowie</t>
  </si>
  <si>
    <t>"Zawodowy paszport do kariery" realizowanego w ramach Działania 9.2 POKL - Starostwo Powiatowe</t>
  </si>
  <si>
    <t>"EU geniusz" realizowanego w ramach Działania 9.1 POKL - Starostwo Powiatowe</t>
  </si>
  <si>
    <t>6.1</t>
  </si>
  <si>
    <t>6.2</t>
  </si>
  <si>
    <t>6.3</t>
  </si>
  <si>
    <t>Droga rowerowa Toruń-Złotoria-Osiek</t>
  </si>
  <si>
    <t>Droga  rowerowa Toruń-Chełmża</t>
  </si>
  <si>
    <t>Droga rowerowa Toruń-Wybcz-Unisław</t>
  </si>
  <si>
    <t>"Skuteczny Urząd" - Poddziałanie 6.1.2 Powiatowy Urząd Pracy dla Powiatu Toruńskiego</t>
  </si>
  <si>
    <t xml:space="preserve">Dotacja celowa dla związku celowego na realizację  wspólnego zadania "Uzupełnienie ewidencji gruntów i budynków ,dystrybucja zbioru danych o działkach i lokalach na terenie woj.. K-P jako elementy infrastruktury przestrzennej </t>
  </si>
  <si>
    <t>Wkład własny do projektu "Bydgosko-Toruńskie partnerstwo na rzecz zrównoważonego transportu "</t>
  </si>
  <si>
    <t>Przebudowa systemu  ogrzewania budynku i przygotowania ciepłej wody użytkowej poprzez zastosowanie pompy ciepła wykorzystującej energię geotermalną ziemi oraz wspomagającej instalacji paneli słonecznych w  DPS Browina - realizacja Starostwo Powiatowe w Toruniu</t>
  </si>
  <si>
    <t xml:space="preserve">Projekt "Infostrada Kujaw i Pomorza - usługi w zakresie e-Administracji i informacji Przestrzennej "- Umowa nr UM_SI.273.4.038.2013 z dnia 9.12.2013 z Urzędem Marszałkowskim Województwa Kujawsko-Pomorskiego </t>
  </si>
  <si>
    <t>"COMENIUS" Partnerskie Projekty Szkół -Zespól Szkół w Chełmży</t>
  </si>
  <si>
    <t>Załącznik nr 9 do Uchwały Nr 27/2015</t>
  </si>
  <si>
    <t>Wkład własny do projektu "Program działań dla miejskich obszarów funkcjonalnych Bydgoszczy i Torunia w nowej perspektywie finansowej 2014-2020</t>
  </si>
  <si>
    <t>Zarządu Powiatu Toruńskiego z dnia 18 marca 2015 r.</t>
  </si>
  <si>
    <t>"Przebudowa systemu ogrzewania budynku i przygotowania ciepłej wody użytkowej poprzez zastosowanie pomp ciepła wykorzystującej energię geotermalną ziemi w DPS w Dobrzejewicach nr działania 2.3- Starostwo Powiatowe</t>
  </si>
  <si>
    <t>"Poprawa bezpieczeństwa na drogach publicznych poprzez wybudowanie dróg rowerowych" - Powiatowy Zarząd Dróg w Toruniu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</si>
</sst>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#,##0.000"/>
    <numFmt numFmtId="167" formatCode="#,##0.0000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"/>
  </numFmts>
  <fonts count="48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Czcionka tekstu podstawowego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164" fontId="6" fillId="0" borderId="0" xfId="51" applyNumberFormat="1" applyFont="1" applyFill="1" applyBorder="1" applyAlignment="1">
      <alignment vertical="center" wrapText="1"/>
      <protection/>
    </xf>
    <xf numFmtId="0" fontId="4" fillId="0" borderId="0" xfId="0" applyFont="1" applyAlignment="1">
      <alignment wrapText="1"/>
    </xf>
    <xf numFmtId="2" fontId="7" fillId="0" borderId="0" xfId="51" applyNumberFormat="1" applyFont="1" applyFill="1" applyBorder="1" applyAlignment="1">
      <alignment vertical="center" wrapText="1"/>
      <protection/>
    </xf>
    <xf numFmtId="4" fontId="4" fillId="0" borderId="0" xfId="0" applyNumberFormat="1" applyFont="1" applyAlignment="1">
      <alignment/>
    </xf>
    <xf numFmtId="164" fontId="6" fillId="0" borderId="0" xfId="51" applyNumberFormat="1" applyFont="1" applyFill="1" applyBorder="1" applyAlignment="1">
      <alignment vertical="center"/>
      <protection/>
    </xf>
    <xf numFmtId="0" fontId="5" fillId="0" borderId="0" xfId="0" applyFont="1" applyAlignment="1">
      <alignment horizontal="justify"/>
    </xf>
    <xf numFmtId="0" fontId="8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4" fontId="11" fillId="0" borderId="0" xfId="0" applyNumberFormat="1" applyFont="1" applyAlignment="1">
      <alignment wrapText="1"/>
    </xf>
    <xf numFmtId="0" fontId="8" fillId="0" borderId="0" xfId="0" applyFont="1" applyAlignment="1">
      <alignment horizontal="right" vertical="center"/>
    </xf>
    <xf numFmtId="164" fontId="8" fillId="0" borderId="0" xfId="51" applyNumberFormat="1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42" applyNumberFormat="1" applyFont="1" applyBorder="1" applyAlignment="1">
      <alignment horizontal="right" wrapText="1"/>
    </xf>
    <xf numFmtId="4" fontId="5" fillId="0" borderId="0" xfId="42" applyNumberFormat="1" applyFont="1" applyBorder="1" applyAlignment="1">
      <alignment horizontal="right" wrapText="1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10" xfId="42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4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3" fontId="5" fillId="34" borderId="1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3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13" fillId="35" borderId="10" xfId="0" applyFont="1" applyFill="1" applyBorder="1" applyAlignment="1">
      <alignment horizontal="right" wrapText="1"/>
    </xf>
    <xf numFmtId="0" fontId="13" fillId="35" borderId="10" xfId="0" applyFont="1" applyFill="1" applyBorder="1" applyAlignment="1">
      <alignment wrapText="1"/>
    </xf>
    <xf numFmtId="3" fontId="13" fillId="35" borderId="10" xfId="0" applyNumberFormat="1" applyFont="1" applyFill="1" applyBorder="1" applyAlignment="1">
      <alignment wrapText="1"/>
    </xf>
    <xf numFmtId="4" fontId="13" fillId="35" borderId="10" xfId="0" applyNumberFormat="1" applyFont="1" applyFill="1" applyBorder="1" applyAlignment="1">
      <alignment wrapText="1"/>
    </xf>
    <xf numFmtId="3" fontId="6" fillId="0" borderId="10" xfId="42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3" fontId="9" fillId="0" borderId="10" xfId="42" applyNumberFormat="1" applyFont="1" applyBorder="1" applyAlignment="1">
      <alignment horizontal="right" wrapText="1"/>
    </xf>
    <xf numFmtId="0" fontId="9" fillId="0" borderId="10" xfId="0" applyFont="1" applyBorder="1" applyAlignment="1">
      <alignment/>
    </xf>
    <xf numFmtId="0" fontId="14" fillId="35" borderId="10" xfId="0" applyFont="1" applyFill="1" applyBorder="1" applyAlignment="1">
      <alignment horizontal="right" wrapText="1"/>
    </xf>
    <xf numFmtId="0" fontId="14" fillId="35" borderId="10" xfId="0" applyFont="1" applyFill="1" applyBorder="1" applyAlignment="1">
      <alignment wrapText="1"/>
    </xf>
    <xf numFmtId="3" fontId="14" fillId="35" borderId="10" xfId="0" applyNumberFormat="1" applyFont="1" applyFill="1" applyBorder="1" applyAlignment="1">
      <alignment wrapText="1"/>
    </xf>
    <xf numFmtId="4" fontId="14" fillId="35" borderId="1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3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3" fontId="9" fillId="34" borderId="10" xfId="0" applyNumberFormat="1" applyFont="1" applyFill="1" applyBorder="1" applyAlignment="1">
      <alignment wrapText="1"/>
    </xf>
    <xf numFmtId="0" fontId="14" fillId="35" borderId="11" xfId="0" applyFont="1" applyFill="1" applyBorder="1" applyAlignment="1">
      <alignment horizontal="right" wrapText="1"/>
    </xf>
    <xf numFmtId="0" fontId="14" fillId="35" borderId="12" xfId="0" applyFont="1" applyFill="1" applyBorder="1" applyAlignment="1">
      <alignment wrapText="1"/>
    </xf>
    <xf numFmtId="0" fontId="9" fillId="0" borderId="13" xfId="0" applyFont="1" applyBorder="1" applyAlignment="1">
      <alignment horizontal="right"/>
    </xf>
    <xf numFmtId="3" fontId="9" fillId="34" borderId="10" xfId="42" applyNumberFormat="1" applyFont="1" applyFill="1" applyBorder="1" applyAlignment="1">
      <alignment horizontal="right" wrapText="1"/>
    </xf>
    <xf numFmtId="0" fontId="9" fillId="34" borderId="14" xfId="0" applyFont="1" applyFill="1" applyBorder="1" applyAlignment="1">
      <alignment horizontal="right"/>
    </xf>
    <xf numFmtId="0" fontId="9" fillId="34" borderId="15" xfId="0" applyFont="1" applyFill="1" applyBorder="1" applyAlignment="1">
      <alignment/>
    </xf>
    <xf numFmtId="3" fontId="9" fillId="34" borderId="15" xfId="42" applyNumberFormat="1" applyFont="1" applyFill="1" applyBorder="1" applyAlignment="1">
      <alignment horizontal="right" wrapText="1"/>
    </xf>
    <xf numFmtId="3" fontId="9" fillId="34" borderId="16" xfId="42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 wrapText="1"/>
    </xf>
    <xf numFmtId="164" fontId="8" fillId="0" borderId="0" xfId="51" applyNumberFormat="1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vertical="center" wrapText="1"/>
    </xf>
    <xf numFmtId="164" fontId="8" fillId="0" borderId="17" xfId="51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3"/>
  <sheetViews>
    <sheetView tabSelected="1" view="pageBreakPreview" zoomScale="60" zoomScaleNormal="80" zoomScalePageLayoutView="0" workbookViewId="0" topLeftCell="A511">
      <selection activeCell="F404" sqref="F404"/>
    </sheetView>
  </sheetViews>
  <sheetFormatPr defaultColWidth="22.296875" defaultRowHeight="14.25"/>
  <cols>
    <col min="1" max="1" width="5.5" style="1" customWidth="1"/>
    <col min="2" max="2" width="22.19921875" style="2" customWidth="1"/>
    <col min="3" max="3" width="16.8984375" style="4" customWidth="1"/>
    <col min="4" max="4" width="18.5" style="4" customWidth="1"/>
    <col min="5" max="5" width="23.5" style="5" customWidth="1"/>
    <col min="6" max="16384" width="22.19921875" style="6" customWidth="1"/>
  </cols>
  <sheetData>
    <row r="1" spans="2:5" ht="20.25">
      <c r="B1" s="17" t="s">
        <v>51</v>
      </c>
      <c r="C1" s="18"/>
      <c r="D1" s="19"/>
      <c r="E1" s="20"/>
    </row>
    <row r="2" spans="2:5" ht="20.25">
      <c r="B2" s="17" t="s">
        <v>53</v>
      </c>
      <c r="C2" s="18"/>
      <c r="D2" s="19"/>
      <c r="E2" s="20"/>
    </row>
    <row r="3" ht="20.25">
      <c r="C3" s="3"/>
    </row>
    <row r="4" spans="1:5" ht="72.75" customHeight="1">
      <c r="A4" s="101" t="s">
        <v>28</v>
      </c>
      <c r="B4" s="101"/>
      <c r="C4" s="101"/>
      <c r="D4" s="101"/>
      <c r="E4" s="101"/>
    </row>
    <row r="5" spans="1:7" ht="57" customHeight="1">
      <c r="A5" s="21">
        <v>1</v>
      </c>
      <c r="B5" s="102" t="s">
        <v>26</v>
      </c>
      <c r="C5" s="102"/>
      <c r="D5" s="102"/>
      <c r="E5" s="102"/>
      <c r="G5" s="7"/>
    </row>
    <row r="6" spans="1:7" ht="24.75" customHeight="1">
      <c r="A6" s="23"/>
      <c r="B6" s="24"/>
      <c r="C6" s="25"/>
      <c r="D6" s="25"/>
      <c r="E6" s="26"/>
      <c r="G6" s="7"/>
    </row>
    <row r="7" spans="1:7" s="8" customFormat="1" ht="20.25">
      <c r="A7" s="72" t="s">
        <v>4</v>
      </c>
      <c r="B7" s="73" t="s">
        <v>12</v>
      </c>
      <c r="C7" s="74" t="s">
        <v>29</v>
      </c>
      <c r="D7" s="74" t="s">
        <v>30</v>
      </c>
      <c r="E7" s="75" t="s">
        <v>31</v>
      </c>
      <c r="G7" s="7"/>
    </row>
    <row r="8" spans="1:7" ht="33.75" customHeight="1">
      <c r="A8" s="66" t="s">
        <v>0</v>
      </c>
      <c r="B8" s="67" t="s">
        <v>2</v>
      </c>
      <c r="C8" s="68">
        <v>143873</v>
      </c>
      <c r="D8" s="68">
        <f>152994-4695</f>
        <v>148299</v>
      </c>
      <c r="E8" s="68">
        <f>133699.22+10279.59-4695+1</f>
        <v>139284.81</v>
      </c>
      <c r="G8" s="9"/>
    </row>
    <row r="9" spans="1:7" ht="23.25" customHeight="1" hidden="1">
      <c r="A9" s="69"/>
      <c r="B9" s="67"/>
      <c r="C9" s="68"/>
      <c r="D9" s="68"/>
      <c r="E9" s="68"/>
      <c r="G9" s="7" t="s">
        <v>15</v>
      </c>
    </row>
    <row r="10" spans="1:7" ht="22.5" customHeight="1" hidden="1">
      <c r="A10" s="66">
        <v>1</v>
      </c>
      <c r="B10" s="70">
        <v>3119</v>
      </c>
      <c r="C10" s="68"/>
      <c r="D10" s="68"/>
      <c r="E10" s="68"/>
      <c r="G10" s="7"/>
    </row>
    <row r="11" spans="1:5" ht="20.25" hidden="1">
      <c r="A11" s="66">
        <f>A10+1</f>
        <v>2</v>
      </c>
      <c r="B11" s="71">
        <v>4017</v>
      </c>
      <c r="C11" s="68"/>
      <c r="D11" s="68"/>
      <c r="E11" s="68"/>
    </row>
    <row r="12" spans="1:5" ht="20.25" hidden="1">
      <c r="A12" s="66">
        <f aca="true" t="shared" si="0" ref="A12:A45">A11+1</f>
        <v>3</v>
      </c>
      <c r="B12" s="71">
        <v>4018</v>
      </c>
      <c r="C12" s="68"/>
      <c r="D12" s="68"/>
      <c r="E12" s="68"/>
    </row>
    <row r="13" spans="1:5" ht="20.25" hidden="1">
      <c r="A13" s="66">
        <f t="shared" si="0"/>
        <v>4</v>
      </c>
      <c r="B13" s="71">
        <v>4019</v>
      </c>
      <c r="C13" s="68"/>
      <c r="D13" s="68"/>
      <c r="E13" s="68"/>
    </row>
    <row r="14" spans="1:5" ht="20.25" hidden="1">
      <c r="A14" s="66">
        <f t="shared" si="0"/>
        <v>5</v>
      </c>
      <c r="B14" s="71">
        <v>4047</v>
      </c>
      <c r="C14" s="68"/>
      <c r="D14" s="68"/>
      <c r="E14" s="68"/>
    </row>
    <row r="15" spans="1:5" ht="20.25" hidden="1">
      <c r="A15" s="66">
        <f t="shared" si="0"/>
        <v>6</v>
      </c>
      <c r="B15" s="71">
        <v>4049</v>
      </c>
      <c r="C15" s="68"/>
      <c r="D15" s="68"/>
      <c r="E15" s="68"/>
    </row>
    <row r="16" spans="1:5" ht="20.25" hidden="1">
      <c r="A16" s="66">
        <f t="shared" si="0"/>
        <v>7</v>
      </c>
      <c r="B16" s="71">
        <v>4117</v>
      </c>
      <c r="C16" s="68"/>
      <c r="D16" s="68"/>
      <c r="E16" s="68"/>
    </row>
    <row r="17" spans="1:5" ht="20.25" hidden="1">
      <c r="A17" s="66">
        <f t="shared" si="0"/>
        <v>8</v>
      </c>
      <c r="B17" s="71">
        <v>4118</v>
      </c>
      <c r="C17" s="68"/>
      <c r="D17" s="68"/>
      <c r="E17" s="68"/>
    </row>
    <row r="18" spans="1:5" ht="20.25" hidden="1">
      <c r="A18" s="66">
        <f t="shared" si="0"/>
        <v>9</v>
      </c>
      <c r="B18" s="71">
        <v>4119</v>
      </c>
      <c r="C18" s="68"/>
      <c r="D18" s="68"/>
      <c r="E18" s="68"/>
    </row>
    <row r="19" spans="1:5" ht="20.25" hidden="1">
      <c r="A19" s="66">
        <f t="shared" si="0"/>
        <v>10</v>
      </c>
      <c r="B19" s="71">
        <v>4127</v>
      </c>
      <c r="C19" s="68"/>
      <c r="D19" s="68"/>
      <c r="E19" s="68"/>
    </row>
    <row r="20" spans="1:5" ht="20.25" hidden="1">
      <c r="A20" s="66">
        <f t="shared" si="0"/>
        <v>11</v>
      </c>
      <c r="B20" s="71">
        <v>4128</v>
      </c>
      <c r="C20" s="68"/>
      <c r="D20" s="68"/>
      <c r="E20" s="68"/>
    </row>
    <row r="21" spans="1:5" ht="20.25" hidden="1">
      <c r="A21" s="66">
        <f t="shared" si="0"/>
        <v>12</v>
      </c>
      <c r="B21" s="71">
        <v>4129</v>
      </c>
      <c r="C21" s="68"/>
      <c r="D21" s="68"/>
      <c r="E21" s="68"/>
    </row>
    <row r="22" spans="1:5" ht="20.25" hidden="1">
      <c r="A22" s="66">
        <f t="shared" si="0"/>
        <v>13</v>
      </c>
      <c r="B22" s="71">
        <v>4177</v>
      </c>
      <c r="C22" s="68"/>
      <c r="D22" s="68"/>
      <c r="E22" s="68"/>
    </row>
    <row r="23" spans="1:5" ht="20.25" hidden="1">
      <c r="A23" s="66">
        <f t="shared" si="0"/>
        <v>14</v>
      </c>
      <c r="B23" s="71">
        <v>4178</v>
      </c>
      <c r="C23" s="68"/>
      <c r="D23" s="68"/>
      <c r="E23" s="68"/>
    </row>
    <row r="24" spans="1:5" ht="20.25" hidden="1">
      <c r="A24" s="66">
        <f t="shared" si="0"/>
        <v>15</v>
      </c>
      <c r="B24" s="71">
        <v>4179</v>
      </c>
      <c r="C24" s="68"/>
      <c r="D24" s="68"/>
      <c r="E24" s="68"/>
    </row>
    <row r="25" spans="1:5" ht="20.25" hidden="1">
      <c r="A25" s="66">
        <f t="shared" si="0"/>
        <v>16</v>
      </c>
      <c r="B25" s="71">
        <v>4217</v>
      </c>
      <c r="C25" s="68"/>
      <c r="D25" s="68"/>
      <c r="E25" s="68"/>
    </row>
    <row r="26" spans="1:5" ht="20.25" hidden="1">
      <c r="A26" s="66">
        <f t="shared" si="0"/>
        <v>17</v>
      </c>
      <c r="B26" s="71">
        <v>4218</v>
      </c>
      <c r="C26" s="68"/>
      <c r="D26" s="68"/>
      <c r="E26" s="68"/>
    </row>
    <row r="27" spans="1:5" ht="20.25" hidden="1">
      <c r="A27" s="66">
        <f t="shared" si="0"/>
        <v>18</v>
      </c>
      <c r="B27" s="71">
        <v>4219</v>
      </c>
      <c r="C27" s="68"/>
      <c r="D27" s="68"/>
      <c r="E27" s="68"/>
    </row>
    <row r="28" spans="1:5" ht="20.25" hidden="1">
      <c r="A28" s="66">
        <f t="shared" si="0"/>
        <v>19</v>
      </c>
      <c r="B28" s="71">
        <v>4247</v>
      </c>
      <c r="C28" s="68"/>
      <c r="D28" s="68"/>
      <c r="E28" s="68"/>
    </row>
    <row r="29" spans="1:5" ht="20.25" hidden="1">
      <c r="A29" s="66">
        <f t="shared" si="0"/>
        <v>20</v>
      </c>
      <c r="B29" s="71">
        <v>4248</v>
      </c>
      <c r="C29" s="68"/>
      <c r="D29" s="68"/>
      <c r="E29" s="68"/>
    </row>
    <row r="30" spans="1:5" ht="20.25" hidden="1">
      <c r="A30" s="66">
        <f t="shared" si="0"/>
        <v>21</v>
      </c>
      <c r="B30" s="71">
        <v>4249</v>
      </c>
      <c r="C30" s="68"/>
      <c r="D30" s="68"/>
      <c r="E30" s="68"/>
    </row>
    <row r="31" spans="1:5" ht="20.25" hidden="1">
      <c r="A31" s="66">
        <f t="shared" si="0"/>
        <v>22</v>
      </c>
      <c r="B31" s="71">
        <v>4307</v>
      </c>
      <c r="C31" s="68"/>
      <c r="D31" s="68"/>
      <c r="E31" s="68"/>
    </row>
    <row r="32" spans="1:5" ht="20.25" hidden="1">
      <c r="A32" s="66">
        <f t="shared" si="0"/>
        <v>23</v>
      </c>
      <c r="B32" s="71">
        <v>4308</v>
      </c>
      <c r="C32" s="68"/>
      <c r="D32" s="68"/>
      <c r="E32" s="68"/>
    </row>
    <row r="33" spans="1:5" ht="20.25" hidden="1">
      <c r="A33" s="66">
        <f t="shared" si="0"/>
        <v>24</v>
      </c>
      <c r="B33" s="71">
        <v>4309</v>
      </c>
      <c r="C33" s="68"/>
      <c r="D33" s="68"/>
      <c r="E33" s="68"/>
    </row>
    <row r="34" spans="1:5" ht="20.25" hidden="1">
      <c r="A34" s="66">
        <f t="shared" si="0"/>
        <v>25</v>
      </c>
      <c r="B34" s="71">
        <v>4377</v>
      </c>
      <c r="C34" s="68"/>
      <c r="D34" s="68"/>
      <c r="E34" s="68"/>
    </row>
    <row r="35" spans="1:5" ht="20.25" hidden="1">
      <c r="A35" s="66">
        <f t="shared" si="0"/>
        <v>26</v>
      </c>
      <c r="B35" s="71">
        <v>4379</v>
      </c>
      <c r="C35" s="68"/>
      <c r="D35" s="68"/>
      <c r="E35" s="68"/>
    </row>
    <row r="36" spans="1:5" ht="20.25" hidden="1">
      <c r="A36" s="66">
        <f t="shared" si="0"/>
        <v>27</v>
      </c>
      <c r="B36" s="71">
        <v>4417</v>
      </c>
      <c r="C36" s="68"/>
      <c r="D36" s="68"/>
      <c r="E36" s="68"/>
    </row>
    <row r="37" spans="1:5" ht="20.25" hidden="1">
      <c r="A37" s="66">
        <f t="shared" si="0"/>
        <v>28</v>
      </c>
      <c r="B37" s="71">
        <v>4419</v>
      </c>
      <c r="C37" s="68"/>
      <c r="D37" s="68"/>
      <c r="E37" s="68"/>
    </row>
    <row r="38" spans="1:5" ht="20.25" hidden="1">
      <c r="A38" s="66">
        <f t="shared" si="0"/>
        <v>29</v>
      </c>
      <c r="B38" s="71">
        <v>4447</v>
      </c>
      <c r="C38" s="68"/>
      <c r="D38" s="68"/>
      <c r="E38" s="68"/>
    </row>
    <row r="39" spans="1:5" ht="20.25" hidden="1">
      <c r="A39" s="66">
        <f t="shared" si="0"/>
        <v>30</v>
      </c>
      <c r="B39" s="71">
        <v>4449</v>
      </c>
      <c r="C39" s="68"/>
      <c r="D39" s="68"/>
      <c r="E39" s="68"/>
    </row>
    <row r="40" spans="1:5" ht="20.25" hidden="1">
      <c r="A40" s="66">
        <f t="shared" si="0"/>
        <v>31</v>
      </c>
      <c r="B40" s="71">
        <v>4747</v>
      </c>
      <c r="C40" s="68"/>
      <c r="D40" s="68"/>
      <c r="E40" s="68"/>
    </row>
    <row r="41" spans="1:5" ht="20.25" hidden="1">
      <c r="A41" s="66">
        <f t="shared" si="0"/>
        <v>32</v>
      </c>
      <c r="B41" s="71">
        <v>4748</v>
      </c>
      <c r="C41" s="68"/>
      <c r="D41" s="68"/>
      <c r="E41" s="68"/>
    </row>
    <row r="42" spans="1:5" ht="20.25" hidden="1">
      <c r="A42" s="66">
        <f t="shared" si="0"/>
        <v>33</v>
      </c>
      <c r="B42" s="71">
        <v>4749</v>
      </c>
      <c r="C42" s="68"/>
      <c r="D42" s="68"/>
      <c r="E42" s="68"/>
    </row>
    <row r="43" spans="1:5" ht="20.25" hidden="1">
      <c r="A43" s="66">
        <f t="shared" si="0"/>
        <v>34</v>
      </c>
      <c r="B43" s="71">
        <v>4757</v>
      </c>
      <c r="C43" s="68"/>
      <c r="D43" s="68"/>
      <c r="E43" s="68"/>
    </row>
    <row r="44" spans="1:5" ht="20.25" hidden="1">
      <c r="A44" s="66">
        <f t="shared" si="0"/>
        <v>35</v>
      </c>
      <c r="B44" s="71">
        <v>4758</v>
      </c>
      <c r="C44" s="68"/>
      <c r="D44" s="68"/>
      <c r="E44" s="68"/>
    </row>
    <row r="45" spans="1:5" ht="20.25" hidden="1">
      <c r="A45" s="66">
        <f t="shared" si="0"/>
        <v>36</v>
      </c>
      <c r="B45" s="71">
        <v>4759</v>
      </c>
      <c r="C45" s="68"/>
      <c r="D45" s="68"/>
      <c r="E45" s="68"/>
    </row>
    <row r="46" spans="1:5" ht="25.5" customHeight="1">
      <c r="A46" s="66" t="s">
        <v>1</v>
      </c>
      <c r="B46" s="70" t="s">
        <v>3</v>
      </c>
      <c r="C46" s="68">
        <v>0</v>
      </c>
      <c r="D46" s="68">
        <v>0</v>
      </c>
      <c r="E46" s="68">
        <v>0</v>
      </c>
    </row>
    <row r="47" spans="1:5" ht="20.25" hidden="1">
      <c r="A47" s="66">
        <v>1</v>
      </c>
      <c r="B47" s="71" t="s">
        <v>6</v>
      </c>
      <c r="C47" s="68"/>
      <c r="D47" s="68"/>
      <c r="E47" s="68"/>
    </row>
    <row r="48" spans="1:5" ht="20.25" hidden="1">
      <c r="A48" s="66">
        <f>A47+1</f>
        <v>2</v>
      </c>
      <c r="B48" s="71" t="s">
        <v>7</v>
      </c>
      <c r="C48" s="68"/>
      <c r="D48" s="68"/>
      <c r="E48" s="68"/>
    </row>
    <row r="49" spans="1:5" ht="20.25" hidden="1">
      <c r="A49" s="66">
        <f>A48+1</f>
        <v>3</v>
      </c>
      <c r="B49" s="66" t="s">
        <v>9</v>
      </c>
      <c r="C49" s="68"/>
      <c r="D49" s="68"/>
      <c r="E49" s="68"/>
    </row>
    <row r="50" spans="1:5" ht="20.25" hidden="1">
      <c r="A50" s="66">
        <f>A49+1</f>
        <v>4</v>
      </c>
      <c r="B50" s="66" t="s">
        <v>10</v>
      </c>
      <c r="C50" s="68"/>
      <c r="D50" s="68"/>
      <c r="E50" s="68"/>
    </row>
    <row r="51" spans="1:5" ht="20.25" hidden="1">
      <c r="A51" s="66">
        <f>A50+1</f>
        <v>5</v>
      </c>
      <c r="B51" s="66" t="s">
        <v>11</v>
      </c>
      <c r="C51" s="68"/>
      <c r="D51" s="68"/>
      <c r="E51" s="68"/>
    </row>
    <row r="52" spans="1:5" ht="2.25" customHeight="1">
      <c r="A52" s="66">
        <f>A51+1</f>
        <v>6</v>
      </c>
      <c r="B52" s="71" t="s">
        <v>8</v>
      </c>
      <c r="C52" s="68"/>
      <c r="D52" s="68"/>
      <c r="E52" s="68"/>
    </row>
    <row r="53" spans="1:5" ht="24.75" customHeight="1">
      <c r="A53" s="66"/>
      <c r="B53" s="71" t="s">
        <v>5</v>
      </c>
      <c r="C53" s="68">
        <f>SUM(C8:C52)</f>
        <v>143873</v>
      </c>
      <c r="D53" s="68">
        <f>SUM(D8:D52)</f>
        <v>148299</v>
      </c>
      <c r="E53" s="68">
        <f>SUM(E8:E52)</f>
        <v>139284.81</v>
      </c>
    </row>
    <row r="54" spans="1:5" ht="20.25" hidden="1">
      <c r="A54" s="31"/>
      <c r="B54" s="34"/>
      <c r="C54" s="33"/>
      <c r="D54" s="33"/>
      <c r="E54" s="36"/>
    </row>
    <row r="55" spans="1:5" ht="20.25" hidden="1">
      <c r="A55" s="31">
        <v>1</v>
      </c>
      <c r="B55" s="35">
        <v>4017</v>
      </c>
      <c r="C55" s="33">
        <v>7946</v>
      </c>
      <c r="D55" s="33">
        <v>5975</v>
      </c>
      <c r="E55" s="36">
        <v>5974.3</v>
      </c>
    </row>
    <row r="56" spans="1:5" ht="20.25" hidden="1">
      <c r="A56" s="31">
        <f aca="true" t="shared" si="1" ref="A56:A89">A55+1</f>
        <v>2</v>
      </c>
      <c r="B56" s="35">
        <v>4018</v>
      </c>
      <c r="C56" s="33">
        <v>0</v>
      </c>
      <c r="D56" s="33">
        <v>0</v>
      </c>
      <c r="E56" s="36">
        <v>0</v>
      </c>
    </row>
    <row r="57" spans="1:5" ht="20.25" hidden="1">
      <c r="A57" s="31">
        <f t="shared" si="1"/>
        <v>3</v>
      </c>
      <c r="B57" s="35">
        <v>4019</v>
      </c>
      <c r="C57" s="33">
        <v>1103</v>
      </c>
      <c r="D57" s="33">
        <v>825</v>
      </c>
      <c r="E57" s="36">
        <v>824.9</v>
      </c>
    </row>
    <row r="58" spans="1:5" ht="20.25" hidden="1">
      <c r="A58" s="31">
        <f t="shared" si="1"/>
        <v>4</v>
      </c>
      <c r="B58" s="35">
        <v>4047</v>
      </c>
      <c r="C58" s="33">
        <v>216</v>
      </c>
      <c r="D58" s="33">
        <v>590</v>
      </c>
      <c r="E58" s="36">
        <v>589.99</v>
      </c>
    </row>
    <row r="59" spans="1:5" ht="20.25" hidden="1">
      <c r="A59" s="31">
        <f t="shared" si="1"/>
        <v>5</v>
      </c>
      <c r="B59" s="35">
        <v>4049</v>
      </c>
      <c r="C59" s="33">
        <v>14</v>
      </c>
      <c r="D59" s="33">
        <v>76</v>
      </c>
      <c r="E59" s="36">
        <v>76</v>
      </c>
    </row>
    <row r="60" spans="1:5" ht="20.25" hidden="1">
      <c r="A60" s="31">
        <f t="shared" si="1"/>
        <v>6</v>
      </c>
      <c r="B60" s="35">
        <v>4117</v>
      </c>
      <c r="C60" s="33">
        <v>3621</v>
      </c>
      <c r="D60" s="33">
        <v>3317</v>
      </c>
      <c r="E60" s="36">
        <v>3317.34</v>
      </c>
    </row>
    <row r="61" spans="1:5" ht="20.25" hidden="1">
      <c r="A61" s="31">
        <f t="shared" si="1"/>
        <v>7</v>
      </c>
      <c r="B61" s="35">
        <v>4118</v>
      </c>
      <c r="C61" s="33">
        <v>0</v>
      </c>
      <c r="D61" s="33">
        <v>0</v>
      </c>
      <c r="E61" s="36">
        <v>0</v>
      </c>
    </row>
    <row r="62" spans="1:5" ht="20.25" hidden="1">
      <c r="A62" s="31">
        <f t="shared" si="1"/>
        <v>8</v>
      </c>
      <c r="B62" s="35">
        <v>4119</v>
      </c>
      <c r="C62" s="33">
        <v>496</v>
      </c>
      <c r="D62" s="33">
        <v>468</v>
      </c>
      <c r="E62" s="36">
        <v>467.51</v>
      </c>
    </row>
    <row r="63" spans="1:5" ht="20.25" hidden="1">
      <c r="A63" s="31">
        <f t="shared" si="1"/>
        <v>9</v>
      </c>
      <c r="B63" s="35">
        <v>4127</v>
      </c>
      <c r="C63" s="33">
        <v>200</v>
      </c>
      <c r="D63" s="33">
        <v>199</v>
      </c>
      <c r="E63" s="36">
        <v>199.42</v>
      </c>
    </row>
    <row r="64" spans="1:5" ht="20.25" hidden="1">
      <c r="A64" s="31">
        <f t="shared" si="1"/>
        <v>10</v>
      </c>
      <c r="B64" s="35">
        <v>4128</v>
      </c>
      <c r="C64" s="33">
        <v>0</v>
      </c>
      <c r="D64" s="33">
        <v>0</v>
      </c>
      <c r="E64" s="36">
        <v>0</v>
      </c>
    </row>
    <row r="65" spans="1:5" ht="20.25" hidden="1">
      <c r="A65" s="31">
        <f t="shared" si="1"/>
        <v>11</v>
      </c>
      <c r="B65" s="35">
        <v>4129</v>
      </c>
      <c r="C65" s="33">
        <v>28</v>
      </c>
      <c r="D65" s="33">
        <v>26</v>
      </c>
      <c r="E65" s="36">
        <v>26</v>
      </c>
    </row>
    <row r="66" spans="1:5" ht="20.25" hidden="1">
      <c r="A66" s="31">
        <f t="shared" si="1"/>
        <v>12</v>
      </c>
      <c r="B66" s="35">
        <v>4177</v>
      </c>
      <c r="C66" s="33">
        <v>55649</v>
      </c>
      <c r="D66" s="33">
        <v>64596</v>
      </c>
      <c r="E66" s="36">
        <v>64596</v>
      </c>
    </row>
    <row r="67" spans="1:5" ht="20.25" hidden="1">
      <c r="A67" s="31">
        <f t="shared" si="1"/>
        <v>13</v>
      </c>
      <c r="B67" s="35">
        <v>4178</v>
      </c>
      <c r="C67" s="33">
        <v>0</v>
      </c>
      <c r="D67" s="33">
        <v>0</v>
      </c>
      <c r="E67" s="36">
        <v>0</v>
      </c>
    </row>
    <row r="68" spans="1:5" ht="20.25" hidden="1">
      <c r="A68" s="31">
        <f t="shared" si="1"/>
        <v>14</v>
      </c>
      <c r="B68" s="35">
        <v>4179</v>
      </c>
      <c r="C68" s="33">
        <v>7617</v>
      </c>
      <c r="D68" s="33">
        <v>9934</v>
      </c>
      <c r="E68" s="36">
        <v>9934</v>
      </c>
    </row>
    <row r="69" spans="1:5" ht="20.25" hidden="1">
      <c r="A69" s="31">
        <f t="shared" si="1"/>
        <v>15</v>
      </c>
      <c r="B69" s="35">
        <v>4217</v>
      </c>
      <c r="C69" s="33">
        <v>12058</v>
      </c>
      <c r="D69" s="33">
        <v>14717</v>
      </c>
      <c r="E69" s="36">
        <v>14717.48</v>
      </c>
    </row>
    <row r="70" spans="1:5" ht="20.25" hidden="1">
      <c r="A70" s="31">
        <f t="shared" si="1"/>
        <v>16</v>
      </c>
      <c r="B70" s="35">
        <v>4218</v>
      </c>
      <c r="C70" s="33">
        <v>0</v>
      </c>
      <c r="D70" s="33">
        <v>0</v>
      </c>
      <c r="E70" s="36">
        <v>0</v>
      </c>
    </row>
    <row r="71" spans="1:5" ht="20.25" hidden="1">
      <c r="A71" s="31">
        <f t="shared" si="1"/>
        <v>17</v>
      </c>
      <c r="B71" s="35">
        <v>4219</v>
      </c>
      <c r="C71" s="33">
        <v>1648</v>
      </c>
      <c r="D71" s="33">
        <v>1877</v>
      </c>
      <c r="E71" s="36">
        <v>1876.82</v>
      </c>
    </row>
    <row r="72" spans="1:5" ht="20.25" hidden="1">
      <c r="A72" s="31">
        <f t="shared" si="1"/>
        <v>18</v>
      </c>
      <c r="B72" s="35">
        <v>4247</v>
      </c>
      <c r="C72" s="33">
        <v>5225</v>
      </c>
      <c r="D72" s="33">
        <v>9512</v>
      </c>
      <c r="E72" s="36">
        <v>9511.51</v>
      </c>
    </row>
    <row r="73" spans="1:5" ht="20.25" hidden="1">
      <c r="A73" s="31">
        <f t="shared" si="1"/>
        <v>19</v>
      </c>
      <c r="B73" s="35">
        <v>4248</v>
      </c>
      <c r="C73" s="33">
        <v>0</v>
      </c>
      <c r="D73" s="33">
        <v>0</v>
      </c>
      <c r="E73" s="36">
        <v>0</v>
      </c>
    </row>
    <row r="74" spans="1:5" ht="20.25" hidden="1">
      <c r="A74" s="31">
        <f t="shared" si="1"/>
        <v>20</v>
      </c>
      <c r="B74" s="35">
        <v>4249</v>
      </c>
      <c r="C74" s="33">
        <v>715</v>
      </c>
      <c r="D74" s="33">
        <v>1213</v>
      </c>
      <c r="E74" s="36">
        <v>1212.94</v>
      </c>
    </row>
    <row r="75" spans="1:5" ht="20.25" hidden="1">
      <c r="A75" s="31">
        <f t="shared" si="1"/>
        <v>21</v>
      </c>
      <c r="B75" s="35">
        <v>4307</v>
      </c>
      <c r="C75" s="33">
        <v>54447</v>
      </c>
      <c r="D75" s="33">
        <v>53757</v>
      </c>
      <c r="E75" s="36">
        <v>53756.78</v>
      </c>
    </row>
    <row r="76" spans="1:5" ht="20.25" hidden="1">
      <c r="A76" s="31">
        <f t="shared" si="1"/>
        <v>22</v>
      </c>
      <c r="B76" s="35">
        <v>4308</v>
      </c>
      <c r="C76" s="33">
        <v>0</v>
      </c>
      <c r="D76" s="33">
        <v>0</v>
      </c>
      <c r="E76" s="36">
        <v>0</v>
      </c>
    </row>
    <row r="77" spans="1:5" ht="20.25" hidden="1">
      <c r="A77" s="31">
        <f t="shared" si="1"/>
        <v>23</v>
      </c>
      <c r="B77" s="35">
        <v>4309</v>
      </c>
      <c r="C77" s="33">
        <v>7453</v>
      </c>
      <c r="D77" s="33">
        <v>6855</v>
      </c>
      <c r="E77" s="36">
        <v>6855.22</v>
      </c>
    </row>
    <row r="78" spans="1:5" ht="20.25" hidden="1">
      <c r="A78" s="31">
        <f t="shared" si="1"/>
        <v>24</v>
      </c>
      <c r="B78" s="35">
        <v>4377</v>
      </c>
      <c r="C78" s="33">
        <v>0</v>
      </c>
      <c r="D78" s="33">
        <v>0</v>
      </c>
      <c r="E78" s="36">
        <v>0</v>
      </c>
    </row>
    <row r="79" spans="1:5" ht="20.25" hidden="1">
      <c r="A79" s="31">
        <f t="shared" si="1"/>
        <v>25</v>
      </c>
      <c r="B79" s="35">
        <v>4379</v>
      </c>
      <c r="C79" s="33">
        <v>0</v>
      </c>
      <c r="D79" s="33">
        <v>0</v>
      </c>
      <c r="E79" s="36">
        <v>0</v>
      </c>
    </row>
    <row r="80" spans="1:5" ht="20.25" hidden="1">
      <c r="A80" s="31">
        <f t="shared" si="1"/>
        <v>26</v>
      </c>
      <c r="B80" s="35">
        <v>4417</v>
      </c>
      <c r="C80" s="33">
        <v>0</v>
      </c>
      <c r="D80" s="33">
        <v>0</v>
      </c>
      <c r="E80" s="36">
        <v>0</v>
      </c>
    </row>
    <row r="81" spans="1:5" ht="20.25" hidden="1">
      <c r="A81" s="31">
        <f t="shared" si="1"/>
        <v>27</v>
      </c>
      <c r="B81" s="35">
        <v>4419</v>
      </c>
      <c r="C81" s="33">
        <v>0</v>
      </c>
      <c r="D81" s="33">
        <v>0</v>
      </c>
      <c r="E81" s="36">
        <v>0</v>
      </c>
    </row>
    <row r="82" spans="1:5" ht="20.25" hidden="1">
      <c r="A82" s="31">
        <f t="shared" si="1"/>
        <v>28</v>
      </c>
      <c r="B82" s="35">
        <v>4447</v>
      </c>
      <c r="C82" s="33">
        <v>0</v>
      </c>
      <c r="D82" s="33">
        <v>161</v>
      </c>
      <c r="E82" s="36">
        <v>161.7</v>
      </c>
    </row>
    <row r="83" spans="1:5" ht="20.25" hidden="1">
      <c r="A83" s="31">
        <f t="shared" si="1"/>
        <v>29</v>
      </c>
      <c r="B83" s="35">
        <v>4449</v>
      </c>
      <c r="C83" s="33">
        <v>0</v>
      </c>
      <c r="D83" s="33">
        <v>21</v>
      </c>
      <c r="E83" s="36">
        <v>20.62</v>
      </c>
    </row>
    <row r="84" spans="1:5" ht="20.25" hidden="1">
      <c r="A84" s="31">
        <f t="shared" si="1"/>
        <v>30</v>
      </c>
      <c r="B84" s="35">
        <v>4747</v>
      </c>
      <c r="C84" s="33">
        <v>0</v>
      </c>
      <c r="D84" s="33">
        <v>0</v>
      </c>
      <c r="E84" s="36">
        <v>0</v>
      </c>
    </row>
    <row r="85" spans="1:5" ht="20.25" hidden="1">
      <c r="A85" s="31">
        <f t="shared" si="1"/>
        <v>31</v>
      </c>
      <c r="B85" s="35">
        <v>4748</v>
      </c>
      <c r="C85" s="33">
        <v>0</v>
      </c>
      <c r="D85" s="33">
        <v>0</v>
      </c>
      <c r="E85" s="36">
        <v>0</v>
      </c>
    </row>
    <row r="86" spans="1:5" ht="20.25" hidden="1">
      <c r="A86" s="31">
        <f t="shared" si="1"/>
        <v>32</v>
      </c>
      <c r="B86" s="35">
        <v>4749</v>
      </c>
      <c r="C86" s="33">
        <v>0</v>
      </c>
      <c r="D86" s="33">
        <v>0</v>
      </c>
      <c r="E86" s="36">
        <v>0</v>
      </c>
    </row>
    <row r="87" spans="1:5" ht="20.25" hidden="1">
      <c r="A87" s="31">
        <f t="shared" si="1"/>
        <v>33</v>
      </c>
      <c r="B87" s="35">
        <v>4757</v>
      </c>
      <c r="C87" s="33">
        <v>0</v>
      </c>
      <c r="D87" s="33">
        <v>0</v>
      </c>
      <c r="E87" s="36">
        <v>0</v>
      </c>
    </row>
    <row r="88" spans="1:5" ht="20.25" hidden="1">
      <c r="A88" s="31">
        <f t="shared" si="1"/>
        <v>34</v>
      </c>
      <c r="B88" s="35">
        <v>4758</v>
      </c>
      <c r="C88" s="33">
        <v>0</v>
      </c>
      <c r="D88" s="33">
        <v>0</v>
      </c>
      <c r="E88" s="36">
        <v>0</v>
      </c>
    </row>
    <row r="89" spans="1:5" ht="20.25" hidden="1">
      <c r="A89" s="31">
        <f t="shared" si="1"/>
        <v>35</v>
      </c>
      <c r="B89" s="35">
        <v>4759</v>
      </c>
      <c r="C89" s="33">
        <v>0</v>
      </c>
      <c r="D89" s="33">
        <v>0</v>
      </c>
      <c r="E89" s="36">
        <v>0</v>
      </c>
    </row>
    <row r="90" spans="1:5" ht="21" customHeight="1" hidden="1">
      <c r="A90" s="31">
        <v>1</v>
      </c>
      <c r="B90" s="35" t="s">
        <v>6</v>
      </c>
      <c r="C90" s="33">
        <v>0</v>
      </c>
      <c r="D90" s="33">
        <v>0</v>
      </c>
      <c r="E90" s="36">
        <v>0</v>
      </c>
    </row>
    <row r="91" spans="1:5" ht="20.25" hidden="1">
      <c r="A91" s="31">
        <f>A90+1</f>
        <v>2</v>
      </c>
      <c r="B91" s="35" t="s">
        <v>7</v>
      </c>
      <c r="C91" s="33">
        <v>0</v>
      </c>
      <c r="D91" s="33">
        <v>0</v>
      </c>
      <c r="E91" s="36">
        <v>0</v>
      </c>
    </row>
    <row r="92" spans="1:5" ht="20.25" hidden="1">
      <c r="A92" s="31">
        <f>A91+1</f>
        <v>3</v>
      </c>
      <c r="B92" s="31" t="s">
        <v>9</v>
      </c>
      <c r="C92" s="33">
        <v>0</v>
      </c>
      <c r="D92" s="33">
        <v>0</v>
      </c>
      <c r="E92" s="36">
        <v>0</v>
      </c>
    </row>
    <row r="93" spans="1:5" ht="20.25" hidden="1">
      <c r="A93" s="31">
        <f>A92+1</f>
        <v>4</v>
      </c>
      <c r="B93" s="31" t="s">
        <v>10</v>
      </c>
      <c r="C93" s="33">
        <v>0</v>
      </c>
      <c r="D93" s="33">
        <v>0</v>
      </c>
      <c r="E93" s="36">
        <v>0</v>
      </c>
    </row>
    <row r="94" spans="1:5" ht="20.25" hidden="1">
      <c r="A94" s="31">
        <f>A93+1</f>
        <v>5</v>
      </c>
      <c r="B94" s="31" t="s">
        <v>11</v>
      </c>
      <c r="C94" s="33">
        <v>0</v>
      </c>
      <c r="D94" s="33">
        <v>0</v>
      </c>
      <c r="E94" s="36">
        <v>0</v>
      </c>
    </row>
    <row r="95" spans="1:5" ht="20.25" hidden="1">
      <c r="A95" s="31">
        <f>A94+1</f>
        <v>6</v>
      </c>
      <c r="B95" s="35" t="s">
        <v>8</v>
      </c>
      <c r="C95" s="33">
        <v>0</v>
      </c>
      <c r="D95" s="33">
        <v>0</v>
      </c>
      <c r="E95" s="36">
        <v>0</v>
      </c>
    </row>
    <row r="96" spans="1:5" ht="20.25">
      <c r="A96" s="37"/>
      <c r="B96" s="38"/>
      <c r="C96" s="39"/>
      <c r="D96" s="39"/>
      <c r="E96" s="40"/>
    </row>
    <row r="97" spans="1:5" ht="67.5" customHeight="1" hidden="1">
      <c r="A97" s="21" t="s">
        <v>13</v>
      </c>
      <c r="B97" s="103" t="s">
        <v>23</v>
      </c>
      <c r="C97" s="103"/>
      <c r="D97" s="103"/>
      <c r="E97" s="103"/>
    </row>
    <row r="98" spans="1:5" ht="20.25" hidden="1">
      <c r="A98" s="23"/>
      <c r="B98" s="24"/>
      <c r="C98" s="25"/>
      <c r="D98" s="25"/>
      <c r="E98" s="26"/>
    </row>
    <row r="99" spans="1:5" ht="32.25" hidden="1">
      <c r="A99" s="27" t="s">
        <v>4</v>
      </c>
      <c r="B99" s="28" t="s">
        <v>12</v>
      </c>
      <c r="C99" s="29" t="s">
        <v>19</v>
      </c>
      <c r="D99" s="29" t="s">
        <v>20</v>
      </c>
      <c r="E99" s="30" t="s">
        <v>21</v>
      </c>
    </row>
    <row r="100" spans="1:6" ht="20.25" hidden="1">
      <c r="A100" s="31" t="s">
        <v>0</v>
      </c>
      <c r="B100" s="32" t="s">
        <v>2</v>
      </c>
      <c r="C100" s="33"/>
      <c r="D100" s="33"/>
      <c r="E100" s="33"/>
      <c r="F100" s="10"/>
    </row>
    <row r="101" spans="1:5" ht="20.25" hidden="1">
      <c r="A101" s="31">
        <v>1</v>
      </c>
      <c r="B101" s="34">
        <v>2910</v>
      </c>
      <c r="C101" s="33"/>
      <c r="D101" s="33"/>
      <c r="E101" s="33"/>
    </row>
    <row r="102" spans="1:5" ht="20.25" hidden="1">
      <c r="A102" s="31">
        <v>2</v>
      </c>
      <c r="B102" s="35">
        <v>4017</v>
      </c>
      <c r="C102" s="33"/>
      <c r="D102" s="33"/>
      <c r="E102" s="33"/>
    </row>
    <row r="103" spans="1:5" ht="20.25" hidden="1">
      <c r="A103" s="31">
        <f aca="true" t="shared" si="2" ref="A103:A137">A102+1</f>
        <v>3</v>
      </c>
      <c r="B103" s="35">
        <v>4018</v>
      </c>
      <c r="C103" s="33"/>
      <c r="D103" s="33"/>
      <c r="E103" s="33"/>
    </row>
    <row r="104" spans="1:5" ht="20.25" hidden="1">
      <c r="A104" s="31">
        <f t="shared" si="2"/>
        <v>4</v>
      </c>
      <c r="B104" s="35">
        <v>4019</v>
      </c>
      <c r="C104" s="33"/>
      <c r="D104" s="33"/>
      <c r="E104" s="33"/>
    </row>
    <row r="105" spans="1:5" ht="20.25" hidden="1">
      <c r="A105" s="31">
        <f t="shared" si="2"/>
        <v>5</v>
      </c>
      <c r="B105" s="35">
        <v>4047</v>
      </c>
      <c r="C105" s="33"/>
      <c r="D105" s="33"/>
      <c r="E105" s="33"/>
    </row>
    <row r="106" spans="1:5" ht="20.25" hidden="1">
      <c r="A106" s="31">
        <f t="shared" si="2"/>
        <v>6</v>
      </c>
      <c r="B106" s="35">
        <v>4049</v>
      </c>
      <c r="C106" s="33"/>
      <c r="D106" s="33"/>
      <c r="E106" s="33"/>
    </row>
    <row r="107" spans="1:5" ht="20.25" hidden="1">
      <c r="A107" s="31">
        <f t="shared" si="2"/>
        <v>7</v>
      </c>
      <c r="B107" s="35">
        <v>4110</v>
      </c>
      <c r="C107" s="33"/>
      <c r="D107" s="33"/>
      <c r="E107" s="33"/>
    </row>
    <row r="108" spans="1:5" ht="20.25" hidden="1">
      <c r="A108" s="31">
        <f t="shared" si="2"/>
        <v>8</v>
      </c>
      <c r="B108" s="35">
        <v>4117</v>
      </c>
      <c r="C108" s="33"/>
      <c r="D108" s="33"/>
      <c r="E108" s="33"/>
    </row>
    <row r="109" spans="1:5" ht="20.25" hidden="1">
      <c r="A109" s="31">
        <f t="shared" si="2"/>
        <v>9</v>
      </c>
      <c r="B109" s="35">
        <v>4118</v>
      </c>
      <c r="C109" s="33"/>
      <c r="D109" s="33"/>
      <c r="E109" s="33"/>
    </row>
    <row r="110" spans="1:5" ht="20.25" hidden="1">
      <c r="A110" s="31">
        <f t="shared" si="2"/>
        <v>10</v>
      </c>
      <c r="B110" s="35">
        <v>4119</v>
      </c>
      <c r="C110" s="33"/>
      <c r="D110" s="33"/>
      <c r="E110" s="33"/>
    </row>
    <row r="111" spans="1:5" ht="20.25" hidden="1">
      <c r="A111" s="31">
        <f t="shared" si="2"/>
        <v>11</v>
      </c>
      <c r="B111" s="35">
        <v>4127</v>
      </c>
      <c r="C111" s="33"/>
      <c r="D111" s="33"/>
      <c r="E111" s="33"/>
    </row>
    <row r="112" spans="1:5" ht="20.25" hidden="1">
      <c r="A112" s="31">
        <f t="shared" si="2"/>
        <v>12</v>
      </c>
      <c r="B112" s="35">
        <v>4120</v>
      </c>
      <c r="C112" s="33"/>
      <c r="D112" s="33"/>
      <c r="E112" s="33"/>
    </row>
    <row r="113" spans="1:5" ht="20.25" hidden="1">
      <c r="A113" s="31">
        <f t="shared" si="2"/>
        <v>13</v>
      </c>
      <c r="B113" s="35">
        <v>4129</v>
      </c>
      <c r="C113" s="33"/>
      <c r="D113" s="33"/>
      <c r="E113" s="33"/>
    </row>
    <row r="114" spans="1:5" ht="20.25" hidden="1">
      <c r="A114" s="31">
        <f t="shared" si="2"/>
        <v>14</v>
      </c>
      <c r="B114" s="35">
        <v>4177</v>
      </c>
      <c r="C114" s="33"/>
      <c r="D114" s="33"/>
      <c r="E114" s="33"/>
    </row>
    <row r="115" spans="1:5" ht="20.25" hidden="1">
      <c r="A115" s="31">
        <f t="shared" si="2"/>
        <v>15</v>
      </c>
      <c r="B115" s="35">
        <v>4170</v>
      </c>
      <c r="C115" s="33"/>
      <c r="D115" s="33"/>
      <c r="E115" s="33"/>
    </row>
    <row r="116" spans="1:5" ht="20.25" hidden="1">
      <c r="A116" s="31">
        <f t="shared" si="2"/>
        <v>16</v>
      </c>
      <c r="B116" s="35">
        <v>4179</v>
      </c>
      <c r="C116" s="33"/>
      <c r="D116" s="33"/>
      <c r="E116" s="33"/>
    </row>
    <row r="117" spans="1:5" ht="20.25" hidden="1">
      <c r="A117" s="31">
        <f t="shared" si="2"/>
        <v>17</v>
      </c>
      <c r="B117" s="35">
        <v>4217</v>
      </c>
      <c r="C117" s="33"/>
      <c r="D117" s="33"/>
      <c r="E117" s="33"/>
    </row>
    <row r="118" spans="1:5" ht="20.25" hidden="1">
      <c r="A118" s="31">
        <f t="shared" si="2"/>
        <v>18</v>
      </c>
      <c r="B118" s="35">
        <v>4218</v>
      </c>
      <c r="C118" s="33"/>
      <c r="D118" s="33"/>
      <c r="E118" s="33"/>
    </row>
    <row r="119" spans="1:5" ht="20.25" hidden="1">
      <c r="A119" s="31">
        <f t="shared" si="2"/>
        <v>19</v>
      </c>
      <c r="B119" s="35">
        <v>4219</v>
      </c>
      <c r="C119" s="33"/>
      <c r="D119" s="33"/>
      <c r="E119" s="33"/>
    </row>
    <row r="120" spans="1:5" ht="20.25" hidden="1">
      <c r="A120" s="31">
        <f t="shared" si="2"/>
        <v>20</v>
      </c>
      <c r="B120" s="35">
        <v>4247</v>
      </c>
      <c r="C120" s="33"/>
      <c r="D120" s="33"/>
      <c r="E120" s="33"/>
    </row>
    <row r="121" spans="1:5" ht="20.25" hidden="1">
      <c r="A121" s="31">
        <f t="shared" si="2"/>
        <v>21</v>
      </c>
      <c r="B121" s="35">
        <v>4248</v>
      </c>
      <c r="C121" s="33"/>
      <c r="D121" s="33"/>
      <c r="E121" s="33"/>
    </row>
    <row r="122" spans="1:5" ht="20.25" hidden="1">
      <c r="A122" s="31">
        <f t="shared" si="2"/>
        <v>22</v>
      </c>
      <c r="B122" s="35">
        <v>4249</v>
      </c>
      <c r="C122" s="33"/>
      <c r="D122" s="33"/>
      <c r="E122" s="33"/>
    </row>
    <row r="123" spans="1:5" ht="20.25" hidden="1">
      <c r="A123" s="31">
        <f t="shared" si="2"/>
        <v>23</v>
      </c>
      <c r="B123" s="35">
        <v>4307</v>
      </c>
      <c r="C123" s="33"/>
      <c r="D123" s="33"/>
      <c r="E123" s="33"/>
    </row>
    <row r="124" spans="1:5" ht="20.25" hidden="1">
      <c r="A124" s="31">
        <f t="shared" si="2"/>
        <v>24</v>
      </c>
      <c r="B124" s="35">
        <v>4308</v>
      </c>
      <c r="C124" s="33"/>
      <c r="D124" s="33"/>
      <c r="E124" s="33"/>
    </row>
    <row r="125" spans="1:5" ht="20.25" hidden="1">
      <c r="A125" s="31">
        <f t="shared" si="2"/>
        <v>25</v>
      </c>
      <c r="B125" s="35">
        <v>4309</v>
      </c>
      <c r="C125" s="33"/>
      <c r="D125" s="33"/>
      <c r="E125" s="33"/>
    </row>
    <row r="126" spans="1:5" ht="20.25" hidden="1">
      <c r="A126" s="31">
        <f t="shared" si="2"/>
        <v>26</v>
      </c>
      <c r="B126" s="35">
        <v>4377</v>
      </c>
      <c r="C126" s="33"/>
      <c r="D126" s="33"/>
      <c r="E126" s="33"/>
    </row>
    <row r="127" spans="1:5" ht="20.25" hidden="1">
      <c r="A127" s="31">
        <f t="shared" si="2"/>
        <v>27</v>
      </c>
      <c r="B127" s="35">
        <v>4379</v>
      </c>
      <c r="C127" s="33"/>
      <c r="D127" s="33"/>
      <c r="E127" s="33"/>
    </row>
    <row r="128" spans="1:5" ht="20.25" hidden="1">
      <c r="A128" s="31">
        <f t="shared" si="2"/>
        <v>28</v>
      </c>
      <c r="B128" s="35">
        <v>4417</v>
      </c>
      <c r="C128" s="33"/>
      <c r="D128" s="33"/>
      <c r="E128" s="33"/>
    </row>
    <row r="129" spans="1:5" ht="20.25" hidden="1">
      <c r="A129" s="31">
        <f t="shared" si="2"/>
        <v>29</v>
      </c>
      <c r="B129" s="35">
        <v>4419</v>
      </c>
      <c r="C129" s="33"/>
      <c r="D129" s="33"/>
      <c r="E129" s="33"/>
    </row>
    <row r="130" spans="1:5" ht="20.25" hidden="1">
      <c r="A130" s="31">
        <f t="shared" si="2"/>
        <v>30</v>
      </c>
      <c r="B130" s="35">
        <v>4427</v>
      </c>
      <c r="C130" s="33"/>
      <c r="D130" s="33"/>
      <c r="E130" s="33"/>
    </row>
    <row r="131" spans="1:5" ht="20.25" hidden="1">
      <c r="A131" s="31">
        <f t="shared" si="2"/>
        <v>31</v>
      </c>
      <c r="B131" s="35">
        <v>4429</v>
      </c>
      <c r="C131" s="33"/>
      <c r="D131" s="33"/>
      <c r="E131" s="33"/>
    </row>
    <row r="132" spans="1:5" ht="20.25" hidden="1">
      <c r="A132" s="31">
        <f t="shared" si="2"/>
        <v>32</v>
      </c>
      <c r="B132" s="35">
        <v>4447</v>
      </c>
      <c r="C132" s="33"/>
      <c r="D132" s="33"/>
      <c r="E132" s="33"/>
    </row>
    <row r="133" spans="1:5" ht="20.25" hidden="1">
      <c r="A133" s="31">
        <f t="shared" si="2"/>
        <v>33</v>
      </c>
      <c r="B133" s="35">
        <v>4449</v>
      </c>
      <c r="C133" s="33"/>
      <c r="D133" s="33"/>
      <c r="E133" s="33"/>
    </row>
    <row r="134" spans="1:5" ht="20.25" hidden="1">
      <c r="A134" s="31">
        <f t="shared" si="2"/>
        <v>34</v>
      </c>
      <c r="B134" s="35">
        <v>4749</v>
      </c>
      <c r="C134" s="33"/>
      <c r="D134" s="33"/>
      <c r="E134" s="33"/>
    </row>
    <row r="135" spans="1:5" ht="20.25" hidden="1">
      <c r="A135" s="31">
        <f t="shared" si="2"/>
        <v>35</v>
      </c>
      <c r="B135" s="35">
        <v>4757</v>
      </c>
      <c r="C135" s="33"/>
      <c r="D135" s="33"/>
      <c r="E135" s="33"/>
    </row>
    <row r="136" spans="1:5" ht="20.25" hidden="1">
      <c r="A136" s="31">
        <f t="shared" si="2"/>
        <v>36</v>
      </c>
      <c r="B136" s="35">
        <v>4758</v>
      </c>
      <c r="C136" s="33"/>
      <c r="D136" s="33"/>
      <c r="E136" s="33"/>
    </row>
    <row r="137" spans="1:5" ht="20.25" hidden="1">
      <c r="A137" s="31">
        <f t="shared" si="2"/>
        <v>37</v>
      </c>
      <c r="B137" s="35">
        <v>4759</v>
      </c>
      <c r="C137" s="33"/>
      <c r="D137" s="33"/>
      <c r="E137" s="33"/>
    </row>
    <row r="138" spans="1:5" ht="20.25" hidden="1">
      <c r="A138" s="31" t="s">
        <v>1</v>
      </c>
      <c r="B138" s="34" t="s">
        <v>3</v>
      </c>
      <c r="C138" s="33"/>
      <c r="D138" s="33"/>
      <c r="E138" s="33"/>
    </row>
    <row r="139" spans="1:5" ht="20.25" hidden="1">
      <c r="A139" s="31">
        <v>1</v>
      </c>
      <c r="B139" s="35" t="s">
        <v>6</v>
      </c>
      <c r="C139" s="33"/>
      <c r="D139" s="33"/>
      <c r="E139" s="33"/>
    </row>
    <row r="140" spans="1:5" ht="20.25" hidden="1">
      <c r="A140" s="31">
        <f>A139+1</f>
        <v>2</v>
      </c>
      <c r="B140" s="35" t="s">
        <v>7</v>
      </c>
      <c r="C140" s="33"/>
      <c r="D140" s="33"/>
      <c r="E140" s="33"/>
    </row>
    <row r="141" spans="1:5" ht="20.25" hidden="1">
      <c r="A141" s="31">
        <f>A140+1</f>
        <v>3</v>
      </c>
      <c r="B141" s="31" t="s">
        <v>9</v>
      </c>
      <c r="C141" s="33"/>
      <c r="D141" s="33"/>
      <c r="E141" s="33"/>
    </row>
    <row r="142" spans="1:5" ht="20.25" hidden="1">
      <c r="A142" s="31">
        <f>A141+1</f>
        <v>4</v>
      </c>
      <c r="B142" s="31" t="s">
        <v>10</v>
      </c>
      <c r="C142" s="33"/>
      <c r="D142" s="33"/>
      <c r="E142" s="33"/>
    </row>
    <row r="143" spans="1:5" ht="20.25" hidden="1">
      <c r="A143" s="31">
        <f>A142+1</f>
        <v>5</v>
      </c>
      <c r="B143" s="31" t="s">
        <v>11</v>
      </c>
      <c r="C143" s="33"/>
      <c r="D143" s="33"/>
      <c r="E143" s="33"/>
    </row>
    <row r="144" spans="1:5" ht="20.25" hidden="1">
      <c r="A144" s="31">
        <f>A143+1</f>
        <v>6</v>
      </c>
      <c r="B144" s="35" t="s">
        <v>8</v>
      </c>
      <c r="C144" s="33"/>
      <c r="D144" s="33"/>
      <c r="E144" s="33"/>
    </row>
    <row r="145" spans="1:5" ht="20.25" hidden="1">
      <c r="A145" s="31"/>
      <c r="B145" s="35" t="s">
        <v>5</v>
      </c>
      <c r="C145" s="33"/>
      <c r="D145" s="33"/>
      <c r="E145" s="33"/>
    </row>
    <row r="146" spans="1:5" ht="49.5" customHeight="1">
      <c r="A146" s="21">
        <v>2</v>
      </c>
      <c r="B146" s="102" t="s">
        <v>32</v>
      </c>
      <c r="C146" s="102"/>
      <c r="D146" s="102"/>
      <c r="E146" s="102"/>
    </row>
    <row r="147" spans="1:5" ht="20.25">
      <c r="A147" s="23"/>
      <c r="B147" s="24"/>
      <c r="C147" s="25"/>
      <c r="D147" s="25"/>
      <c r="E147" s="26"/>
    </row>
    <row r="148" spans="1:5" ht="20.25">
      <c r="A148" s="72" t="s">
        <v>4</v>
      </c>
      <c r="B148" s="73" t="s">
        <v>12</v>
      </c>
      <c r="C148" s="74" t="s">
        <v>29</v>
      </c>
      <c r="D148" s="74" t="s">
        <v>30</v>
      </c>
      <c r="E148" s="75" t="s">
        <v>31</v>
      </c>
    </row>
    <row r="149" spans="1:5" ht="20.25">
      <c r="A149" s="66" t="s">
        <v>0</v>
      </c>
      <c r="B149" s="67" t="s">
        <v>2</v>
      </c>
      <c r="C149" s="68">
        <v>0</v>
      </c>
      <c r="D149" s="68">
        <v>182594</v>
      </c>
      <c r="E149" s="68">
        <v>182277.74</v>
      </c>
    </row>
    <row r="150" spans="1:5" ht="20.25" hidden="1">
      <c r="A150" s="69"/>
      <c r="B150" s="67"/>
      <c r="C150" s="68"/>
      <c r="D150" s="68"/>
      <c r="E150" s="68"/>
    </row>
    <row r="151" spans="1:5" ht="20.25" hidden="1">
      <c r="A151" s="66">
        <v>1</v>
      </c>
      <c r="B151" s="70">
        <v>3119</v>
      </c>
      <c r="C151" s="68"/>
      <c r="D151" s="68"/>
      <c r="E151" s="68"/>
    </row>
    <row r="152" spans="1:5" ht="20.25" hidden="1">
      <c r="A152" s="66">
        <f>A151+1</f>
        <v>2</v>
      </c>
      <c r="B152" s="71">
        <v>4017</v>
      </c>
      <c r="C152" s="68"/>
      <c r="D152" s="68"/>
      <c r="E152" s="68"/>
    </row>
    <row r="153" spans="1:5" ht="20.25" hidden="1">
      <c r="A153" s="66">
        <f aca="true" t="shared" si="3" ref="A153:A186">A152+1</f>
        <v>3</v>
      </c>
      <c r="B153" s="71">
        <v>4018</v>
      </c>
      <c r="C153" s="68"/>
      <c r="D153" s="68"/>
      <c r="E153" s="68"/>
    </row>
    <row r="154" spans="1:5" ht="20.25" hidden="1">
      <c r="A154" s="66">
        <f t="shared" si="3"/>
        <v>4</v>
      </c>
      <c r="B154" s="71">
        <v>4019</v>
      </c>
      <c r="C154" s="68"/>
      <c r="D154" s="68"/>
      <c r="E154" s="68"/>
    </row>
    <row r="155" spans="1:5" ht="20.25" hidden="1">
      <c r="A155" s="66">
        <f t="shared" si="3"/>
        <v>5</v>
      </c>
      <c r="B155" s="71">
        <v>4047</v>
      </c>
      <c r="C155" s="68"/>
      <c r="D155" s="68"/>
      <c r="E155" s="68"/>
    </row>
    <row r="156" spans="1:5" ht="20.25" hidden="1">
      <c r="A156" s="66">
        <f t="shared" si="3"/>
        <v>6</v>
      </c>
      <c r="B156" s="71">
        <v>4049</v>
      </c>
      <c r="C156" s="68"/>
      <c r="D156" s="68"/>
      <c r="E156" s="68"/>
    </row>
    <row r="157" spans="1:5" ht="20.25" hidden="1">
      <c r="A157" s="66">
        <f t="shared" si="3"/>
        <v>7</v>
      </c>
      <c r="B157" s="71">
        <v>4117</v>
      </c>
      <c r="C157" s="68"/>
      <c r="D157" s="68"/>
      <c r="E157" s="68"/>
    </row>
    <row r="158" spans="1:5" ht="20.25" hidden="1">
      <c r="A158" s="66">
        <f t="shared" si="3"/>
        <v>8</v>
      </c>
      <c r="B158" s="71">
        <v>4118</v>
      </c>
      <c r="C158" s="68"/>
      <c r="D158" s="68"/>
      <c r="E158" s="68"/>
    </row>
    <row r="159" spans="1:5" ht="20.25" hidden="1">
      <c r="A159" s="66">
        <f t="shared" si="3"/>
        <v>9</v>
      </c>
      <c r="B159" s="71">
        <v>4119</v>
      </c>
      <c r="C159" s="68"/>
      <c r="D159" s="68"/>
      <c r="E159" s="68"/>
    </row>
    <row r="160" spans="1:5" ht="20.25" hidden="1">
      <c r="A160" s="66">
        <f t="shared" si="3"/>
        <v>10</v>
      </c>
      <c r="B160" s="71">
        <v>4127</v>
      </c>
      <c r="C160" s="68"/>
      <c r="D160" s="68"/>
      <c r="E160" s="68"/>
    </row>
    <row r="161" spans="1:5" ht="27.75" customHeight="1" hidden="1">
      <c r="A161" s="66">
        <f t="shared" si="3"/>
        <v>11</v>
      </c>
      <c r="B161" s="71">
        <v>4128</v>
      </c>
      <c r="C161" s="68"/>
      <c r="D161" s="68"/>
      <c r="E161" s="68"/>
    </row>
    <row r="162" spans="1:7" ht="31.5" customHeight="1" hidden="1">
      <c r="A162" s="66">
        <f t="shared" si="3"/>
        <v>12</v>
      </c>
      <c r="B162" s="71">
        <v>4129</v>
      </c>
      <c r="C162" s="68"/>
      <c r="D162" s="68"/>
      <c r="E162" s="68"/>
      <c r="G162" s="11"/>
    </row>
    <row r="163" spans="1:7" ht="20.25" hidden="1">
      <c r="A163" s="66">
        <f t="shared" si="3"/>
        <v>13</v>
      </c>
      <c r="B163" s="71">
        <v>4177</v>
      </c>
      <c r="C163" s="68"/>
      <c r="D163" s="68"/>
      <c r="E163" s="68"/>
      <c r="G163" s="11"/>
    </row>
    <row r="164" spans="1:7" ht="20.25" hidden="1">
      <c r="A164" s="66">
        <f t="shared" si="3"/>
        <v>14</v>
      </c>
      <c r="B164" s="71">
        <v>4178</v>
      </c>
      <c r="C164" s="68"/>
      <c r="D164" s="68"/>
      <c r="E164" s="68"/>
      <c r="G164" s="11"/>
    </row>
    <row r="165" spans="1:5" ht="20.25" hidden="1">
      <c r="A165" s="66">
        <f t="shared" si="3"/>
        <v>15</v>
      </c>
      <c r="B165" s="71">
        <v>4179</v>
      </c>
      <c r="C165" s="68"/>
      <c r="D165" s="68"/>
      <c r="E165" s="68"/>
    </row>
    <row r="166" spans="1:5" ht="20.25" customHeight="1" hidden="1">
      <c r="A166" s="66">
        <f t="shared" si="3"/>
        <v>16</v>
      </c>
      <c r="B166" s="71">
        <v>4217</v>
      </c>
      <c r="C166" s="68"/>
      <c r="D166" s="68"/>
      <c r="E166" s="68"/>
    </row>
    <row r="167" spans="1:5" ht="20.25" customHeight="1" hidden="1">
      <c r="A167" s="66">
        <f t="shared" si="3"/>
        <v>17</v>
      </c>
      <c r="B167" s="71">
        <v>4218</v>
      </c>
      <c r="C167" s="68"/>
      <c r="D167" s="68"/>
      <c r="E167" s="68"/>
    </row>
    <row r="168" spans="1:5" ht="20.25" customHeight="1" hidden="1">
      <c r="A168" s="66">
        <f t="shared" si="3"/>
        <v>18</v>
      </c>
      <c r="B168" s="71">
        <v>4219</v>
      </c>
      <c r="C168" s="68"/>
      <c r="D168" s="68"/>
      <c r="E168" s="68"/>
    </row>
    <row r="169" spans="1:5" ht="20.25" customHeight="1" hidden="1">
      <c r="A169" s="66">
        <f t="shared" si="3"/>
        <v>19</v>
      </c>
      <c r="B169" s="71">
        <v>4247</v>
      </c>
      <c r="C169" s="68"/>
      <c r="D169" s="68"/>
      <c r="E169" s="68"/>
    </row>
    <row r="170" spans="1:5" ht="20.25" customHeight="1" hidden="1">
      <c r="A170" s="66">
        <f t="shared" si="3"/>
        <v>20</v>
      </c>
      <c r="B170" s="71">
        <v>4248</v>
      </c>
      <c r="C170" s="68"/>
      <c r="D170" s="68"/>
      <c r="E170" s="68"/>
    </row>
    <row r="171" spans="1:5" ht="20.25" customHeight="1" hidden="1">
      <c r="A171" s="66">
        <f t="shared" si="3"/>
        <v>21</v>
      </c>
      <c r="B171" s="71">
        <v>4249</v>
      </c>
      <c r="C171" s="68"/>
      <c r="D171" s="68"/>
      <c r="E171" s="68"/>
    </row>
    <row r="172" spans="1:5" ht="20.25" customHeight="1" hidden="1">
      <c r="A172" s="66">
        <f t="shared" si="3"/>
        <v>22</v>
      </c>
      <c r="B172" s="71">
        <v>4307</v>
      </c>
      <c r="C172" s="68"/>
      <c r="D172" s="68"/>
      <c r="E172" s="68"/>
    </row>
    <row r="173" spans="1:5" ht="20.25" customHeight="1" hidden="1">
      <c r="A173" s="66">
        <f t="shared" si="3"/>
        <v>23</v>
      </c>
      <c r="B173" s="71">
        <v>4308</v>
      </c>
      <c r="C173" s="68"/>
      <c r="D173" s="68"/>
      <c r="E173" s="68"/>
    </row>
    <row r="174" spans="1:5" ht="20.25" customHeight="1" hidden="1">
      <c r="A174" s="66">
        <f t="shared" si="3"/>
        <v>24</v>
      </c>
      <c r="B174" s="71">
        <v>4309</v>
      </c>
      <c r="C174" s="68"/>
      <c r="D174" s="68"/>
      <c r="E174" s="68"/>
    </row>
    <row r="175" spans="1:5" ht="20.25" customHeight="1" hidden="1">
      <c r="A175" s="66">
        <f t="shared" si="3"/>
        <v>25</v>
      </c>
      <c r="B175" s="71">
        <v>4377</v>
      </c>
      <c r="C175" s="68"/>
      <c r="D175" s="68"/>
      <c r="E175" s="68"/>
    </row>
    <row r="176" spans="1:5" ht="20.25" customHeight="1" hidden="1">
      <c r="A176" s="66">
        <f t="shared" si="3"/>
        <v>26</v>
      </c>
      <c r="B176" s="71">
        <v>4379</v>
      </c>
      <c r="C176" s="68"/>
      <c r="D176" s="68"/>
      <c r="E176" s="68"/>
    </row>
    <row r="177" spans="1:5" ht="20.25" customHeight="1" hidden="1">
      <c r="A177" s="66">
        <f t="shared" si="3"/>
        <v>27</v>
      </c>
      <c r="B177" s="71">
        <v>4417</v>
      </c>
      <c r="C177" s="68"/>
      <c r="D177" s="68"/>
      <c r="E177" s="68"/>
    </row>
    <row r="178" spans="1:5" ht="20.25" customHeight="1" hidden="1">
      <c r="A178" s="66">
        <f t="shared" si="3"/>
        <v>28</v>
      </c>
      <c r="B178" s="71">
        <v>4419</v>
      </c>
      <c r="C178" s="68"/>
      <c r="D178" s="68"/>
      <c r="E178" s="68"/>
    </row>
    <row r="179" spans="1:5" ht="20.25" customHeight="1" hidden="1">
      <c r="A179" s="66">
        <f t="shared" si="3"/>
        <v>29</v>
      </c>
      <c r="B179" s="71">
        <v>4447</v>
      </c>
      <c r="C179" s="68"/>
      <c r="D179" s="68"/>
      <c r="E179" s="68"/>
    </row>
    <row r="180" spans="1:5" ht="20.25" customHeight="1" hidden="1">
      <c r="A180" s="66">
        <f t="shared" si="3"/>
        <v>30</v>
      </c>
      <c r="B180" s="71">
        <v>4449</v>
      </c>
      <c r="C180" s="68"/>
      <c r="D180" s="68"/>
      <c r="E180" s="68"/>
    </row>
    <row r="181" spans="1:5" ht="20.25" customHeight="1" hidden="1">
      <c r="A181" s="66">
        <f t="shared" si="3"/>
        <v>31</v>
      </c>
      <c r="B181" s="71">
        <v>4747</v>
      </c>
      <c r="C181" s="68"/>
      <c r="D181" s="68"/>
      <c r="E181" s="68"/>
    </row>
    <row r="182" spans="1:5" ht="20.25" customHeight="1" hidden="1">
      <c r="A182" s="66">
        <f t="shared" si="3"/>
        <v>32</v>
      </c>
      <c r="B182" s="71">
        <v>4748</v>
      </c>
      <c r="C182" s="68"/>
      <c r="D182" s="68"/>
      <c r="E182" s="68"/>
    </row>
    <row r="183" spans="1:5" ht="20.25" customHeight="1" hidden="1">
      <c r="A183" s="66">
        <f t="shared" si="3"/>
        <v>33</v>
      </c>
      <c r="B183" s="71">
        <v>4749</v>
      </c>
      <c r="C183" s="68"/>
      <c r="D183" s="68"/>
      <c r="E183" s="68"/>
    </row>
    <row r="184" spans="1:5" ht="20.25" hidden="1">
      <c r="A184" s="66">
        <f t="shared" si="3"/>
        <v>34</v>
      </c>
      <c r="B184" s="71">
        <v>4757</v>
      </c>
      <c r="C184" s="68"/>
      <c r="D184" s="68"/>
      <c r="E184" s="68"/>
    </row>
    <row r="185" spans="1:5" ht="20.25" customHeight="1" hidden="1">
      <c r="A185" s="66">
        <f t="shared" si="3"/>
        <v>35</v>
      </c>
      <c r="B185" s="71">
        <v>4758</v>
      </c>
      <c r="C185" s="68"/>
      <c r="D185" s="68"/>
      <c r="E185" s="68"/>
    </row>
    <row r="186" spans="1:5" ht="20.25" customHeight="1" hidden="1">
      <c r="A186" s="66">
        <f t="shared" si="3"/>
        <v>36</v>
      </c>
      <c r="B186" s="71">
        <v>4759</v>
      </c>
      <c r="C186" s="68"/>
      <c r="D186" s="68"/>
      <c r="E186" s="68"/>
    </row>
    <row r="187" spans="1:5" ht="20.25">
      <c r="A187" s="66" t="s">
        <v>1</v>
      </c>
      <c r="B187" s="70" t="s">
        <v>3</v>
      </c>
      <c r="C187" s="68">
        <v>0</v>
      </c>
      <c r="D187" s="68">
        <v>0</v>
      </c>
      <c r="E187" s="68">
        <v>0</v>
      </c>
    </row>
    <row r="188" spans="1:5" ht="20.25" hidden="1">
      <c r="A188" s="66">
        <v>1</v>
      </c>
      <c r="B188" s="71" t="s">
        <v>6</v>
      </c>
      <c r="C188" s="68"/>
      <c r="D188" s="68"/>
      <c r="E188" s="68"/>
    </row>
    <row r="189" spans="1:5" ht="28.5" customHeight="1" hidden="1">
      <c r="A189" s="66">
        <f>A188+1</f>
        <v>2</v>
      </c>
      <c r="B189" s="71" t="s">
        <v>7</v>
      </c>
      <c r="C189" s="68"/>
      <c r="D189" s="68"/>
      <c r="E189" s="68"/>
    </row>
    <row r="190" spans="1:5" ht="20.25" hidden="1">
      <c r="A190" s="66">
        <f>A189+1</f>
        <v>3</v>
      </c>
      <c r="B190" s="66" t="s">
        <v>9</v>
      </c>
      <c r="C190" s="68"/>
      <c r="D190" s="68"/>
      <c r="E190" s="68"/>
    </row>
    <row r="191" spans="1:5" ht="20.25" hidden="1">
      <c r="A191" s="66">
        <f>A190+1</f>
        <v>4</v>
      </c>
      <c r="B191" s="66" t="s">
        <v>10</v>
      </c>
      <c r="C191" s="68"/>
      <c r="D191" s="68"/>
      <c r="E191" s="68"/>
    </row>
    <row r="192" spans="1:5" ht="20.25" hidden="1">
      <c r="A192" s="66">
        <f>A191+1</f>
        <v>5</v>
      </c>
      <c r="B192" s="66" t="s">
        <v>11</v>
      </c>
      <c r="C192" s="68"/>
      <c r="D192" s="68"/>
      <c r="E192" s="68"/>
    </row>
    <row r="193" spans="1:5" ht="20.25" customHeight="1" hidden="1">
      <c r="A193" s="66">
        <f>A192+1</f>
        <v>6</v>
      </c>
      <c r="B193" s="71" t="s">
        <v>8</v>
      </c>
      <c r="C193" s="68"/>
      <c r="D193" s="68"/>
      <c r="E193" s="68"/>
    </row>
    <row r="194" spans="1:5" ht="20.25" customHeight="1" hidden="1">
      <c r="A194" s="66"/>
      <c r="B194" s="71" t="s">
        <v>5</v>
      </c>
      <c r="C194" s="68"/>
      <c r="D194" s="68"/>
      <c r="E194" s="68"/>
    </row>
    <row r="195" spans="1:5" ht="20.25" hidden="1">
      <c r="A195" s="66">
        <f aca="true" t="shared" si="4" ref="A195:A206">A194+1</f>
        <v>1</v>
      </c>
      <c r="B195" s="67">
        <v>4117</v>
      </c>
      <c r="C195" s="76"/>
      <c r="D195" s="76"/>
      <c r="E195" s="76"/>
    </row>
    <row r="196" spans="1:5" ht="20.25" hidden="1">
      <c r="A196" s="66">
        <f t="shared" si="4"/>
        <v>2</v>
      </c>
      <c r="B196" s="67">
        <v>4119</v>
      </c>
      <c r="C196" s="76"/>
      <c r="D196" s="76"/>
      <c r="E196" s="76"/>
    </row>
    <row r="197" spans="1:5" ht="20.25" hidden="1">
      <c r="A197" s="66">
        <f t="shared" si="4"/>
        <v>3</v>
      </c>
      <c r="B197" s="67">
        <v>4127</v>
      </c>
      <c r="C197" s="76"/>
      <c r="D197" s="76"/>
      <c r="E197" s="76"/>
    </row>
    <row r="198" spans="1:5" ht="20.25" hidden="1">
      <c r="A198" s="66">
        <f t="shared" si="4"/>
        <v>4</v>
      </c>
      <c r="B198" s="67">
        <v>4129</v>
      </c>
      <c r="C198" s="76"/>
      <c r="D198" s="76"/>
      <c r="E198" s="76"/>
    </row>
    <row r="199" spans="1:5" ht="20.25" hidden="1">
      <c r="A199" s="66">
        <f t="shared" si="4"/>
        <v>5</v>
      </c>
      <c r="B199" s="67">
        <v>4177</v>
      </c>
      <c r="C199" s="76"/>
      <c r="D199" s="76"/>
      <c r="E199" s="76"/>
    </row>
    <row r="200" spans="1:5" ht="20.25" hidden="1">
      <c r="A200" s="66">
        <f t="shared" si="4"/>
        <v>6</v>
      </c>
      <c r="B200" s="67">
        <v>4179</v>
      </c>
      <c r="C200" s="76"/>
      <c r="D200" s="76"/>
      <c r="E200" s="76"/>
    </row>
    <row r="201" spans="1:5" ht="20.25" hidden="1">
      <c r="A201" s="66">
        <f t="shared" si="4"/>
        <v>7</v>
      </c>
      <c r="B201" s="67">
        <v>4217</v>
      </c>
      <c r="C201" s="76"/>
      <c r="D201" s="76"/>
      <c r="E201" s="76"/>
    </row>
    <row r="202" spans="1:5" ht="20.25" hidden="1">
      <c r="A202" s="66">
        <f t="shared" si="4"/>
        <v>8</v>
      </c>
      <c r="B202" s="67">
        <v>4219</v>
      </c>
      <c r="C202" s="76"/>
      <c r="D202" s="76"/>
      <c r="E202" s="76"/>
    </row>
    <row r="203" spans="1:5" ht="20.25" hidden="1">
      <c r="A203" s="66">
        <f t="shared" si="4"/>
        <v>9</v>
      </c>
      <c r="B203" s="67">
        <v>4307</v>
      </c>
      <c r="C203" s="76"/>
      <c r="D203" s="76"/>
      <c r="E203" s="76"/>
    </row>
    <row r="204" spans="1:5" ht="20.25" hidden="1">
      <c r="A204" s="66">
        <f t="shared" si="4"/>
        <v>10</v>
      </c>
      <c r="B204" s="67">
        <v>4309</v>
      </c>
      <c r="C204" s="76"/>
      <c r="D204" s="76"/>
      <c r="E204" s="76"/>
    </row>
    <row r="205" spans="1:5" ht="20.25" hidden="1">
      <c r="A205" s="66">
        <f t="shared" si="4"/>
        <v>11</v>
      </c>
      <c r="B205" s="67">
        <v>4367</v>
      </c>
      <c r="C205" s="76"/>
      <c r="D205" s="76"/>
      <c r="E205" s="76"/>
    </row>
    <row r="206" spans="1:5" ht="20.25" hidden="1">
      <c r="A206" s="66">
        <f t="shared" si="4"/>
        <v>12</v>
      </c>
      <c r="B206" s="67">
        <v>4369</v>
      </c>
      <c r="C206" s="76"/>
      <c r="D206" s="76"/>
      <c r="E206" s="76"/>
    </row>
    <row r="207" spans="1:5" ht="20.25">
      <c r="A207" s="66"/>
      <c r="B207" s="71" t="s">
        <v>5</v>
      </c>
      <c r="C207" s="76">
        <f>SUM(C149:C206)</f>
        <v>0</v>
      </c>
      <c r="D207" s="76">
        <f>SUM(D149:D206)</f>
        <v>182594</v>
      </c>
      <c r="E207" s="76">
        <f>SUM(E149:E206)</f>
        <v>182277.74</v>
      </c>
    </row>
    <row r="208" spans="1:5" ht="20.25">
      <c r="A208" s="41"/>
      <c r="B208" s="42"/>
      <c r="C208" s="43"/>
      <c r="D208" s="43"/>
      <c r="E208" s="44"/>
    </row>
    <row r="209" spans="1:5" ht="38.25" customHeight="1">
      <c r="A209" s="45">
        <v>3</v>
      </c>
      <c r="B209" s="102" t="s">
        <v>45</v>
      </c>
      <c r="C209" s="102"/>
      <c r="D209" s="102"/>
      <c r="E209" s="102"/>
    </row>
    <row r="210" spans="1:5" ht="20.25">
      <c r="A210" s="46"/>
      <c r="B210" s="14"/>
      <c r="C210" s="15"/>
      <c r="D210" s="15"/>
      <c r="E210" s="16"/>
    </row>
    <row r="211" spans="1:5" ht="20.25">
      <c r="A211" s="82" t="s">
        <v>4</v>
      </c>
      <c r="B211" s="83" t="s">
        <v>12</v>
      </c>
      <c r="C211" s="84" t="s">
        <v>29</v>
      </c>
      <c r="D211" s="84" t="s">
        <v>30</v>
      </c>
      <c r="E211" s="85" t="s">
        <v>31</v>
      </c>
    </row>
    <row r="212" spans="1:5" ht="20.25">
      <c r="A212" s="77" t="s">
        <v>0</v>
      </c>
      <c r="B212" s="78" t="s">
        <v>2</v>
      </c>
      <c r="C212" s="79">
        <v>0</v>
      </c>
      <c r="D212" s="79">
        <v>135446</v>
      </c>
      <c r="E212" s="79">
        <v>134834</v>
      </c>
    </row>
    <row r="213" spans="1:5" ht="20.25" hidden="1">
      <c r="A213" s="77">
        <v>1</v>
      </c>
      <c r="B213" s="78">
        <v>4017</v>
      </c>
      <c r="C213" s="79"/>
      <c r="D213" s="80"/>
      <c r="E213" s="80"/>
    </row>
    <row r="214" spans="1:5" ht="20.25" hidden="1">
      <c r="A214" s="77">
        <f>A213+1</f>
        <v>2</v>
      </c>
      <c r="B214" s="78">
        <v>4019</v>
      </c>
      <c r="C214" s="79"/>
      <c r="D214" s="80"/>
      <c r="E214" s="80"/>
    </row>
    <row r="215" spans="1:5" ht="20.25" hidden="1">
      <c r="A215" s="77">
        <f aca="true" t="shared" si="5" ref="A215:A221">A214+1</f>
        <v>3</v>
      </c>
      <c r="B215" s="78">
        <v>4047</v>
      </c>
      <c r="C215" s="79"/>
      <c r="D215" s="80"/>
      <c r="E215" s="80"/>
    </row>
    <row r="216" spans="1:5" ht="20.25" hidden="1">
      <c r="A216" s="77">
        <f t="shared" si="5"/>
        <v>4</v>
      </c>
      <c r="B216" s="78">
        <v>4049</v>
      </c>
      <c r="C216" s="79"/>
      <c r="D216" s="80"/>
      <c r="E216" s="80"/>
    </row>
    <row r="217" spans="1:5" ht="20.25" hidden="1">
      <c r="A217" s="77">
        <f t="shared" si="5"/>
        <v>5</v>
      </c>
      <c r="B217" s="78">
        <v>4117</v>
      </c>
      <c r="C217" s="79"/>
      <c r="D217" s="80"/>
      <c r="E217" s="80"/>
    </row>
    <row r="218" spans="1:5" ht="20.25" hidden="1">
      <c r="A218" s="77">
        <f t="shared" si="5"/>
        <v>6</v>
      </c>
      <c r="B218" s="78">
        <v>4119</v>
      </c>
      <c r="C218" s="79"/>
      <c r="D218" s="80"/>
      <c r="E218" s="80"/>
    </row>
    <row r="219" spans="1:5" ht="20.25" hidden="1">
      <c r="A219" s="77">
        <f t="shared" si="5"/>
        <v>7</v>
      </c>
      <c r="B219" s="78">
        <v>4127</v>
      </c>
      <c r="C219" s="79"/>
      <c r="D219" s="80"/>
      <c r="E219" s="80"/>
    </row>
    <row r="220" spans="1:5" ht="20.25" hidden="1">
      <c r="A220" s="77">
        <f t="shared" si="5"/>
        <v>8</v>
      </c>
      <c r="B220" s="78">
        <v>4129</v>
      </c>
      <c r="C220" s="79"/>
      <c r="D220" s="80"/>
      <c r="E220" s="80"/>
    </row>
    <row r="221" spans="1:5" ht="20.25" hidden="1">
      <c r="A221" s="77">
        <f t="shared" si="5"/>
        <v>9</v>
      </c>
      <c r="B221" s="78">
        <v>4177</v>
      </c>
      <c r="C221" s="79"/>
      <c r="D221" s="80"/>
      <c r="E221" s="80"/>
    </row>
    <row r="222" spans="1:5" ht="20.25" hidden="1">
      <c r="A222" s="77">
        <f>A221+1</f>
        <v>10</v>
      </c>
      <c r="B222" s="78">
        <v>4179</v>
      </c>
      <c r="C222" s="79"/>
      <c r="D222" s="80"/>
      <c r="E222" s="80"/>
    </row>
    <row r="223" spans="1:5" ht="20.25" hidden="1">
      <c r="A223" s="77">
        <f aca="true" t="shared" si="6" ref="A223:A230">A222+1</f>
        <v>11</v>
      </c>
      <c r="B223" s="78">
        <v>4217</v>
      </c>
      <c r="C223" s="79"/>
      <c r="D223" s="80"/>
      <c r="E223" s="80"/>
    </row>
    <row r="224" spans="1:5" ht="20.25" hidden="1">
      <c r="A224" s="77">
        <f t="shared" si="6"/>
        <v>12</v>
      </c>
      <c r="B224" s="78">
        <v>4219</v>
      </c>
      <c r="C224" s="79"/>
      <c r="D224" s="80"/>
      <c r="E224" s="80"/>
    </row>
    <row r="225" spans="1:5" ht="20.25" hidden="1">
      <c r="A225" s="77">
        <f t="shared" si="6"/>
        <v>13</v>
      </c>
      <c r="B225" s="78">
        <v>4247</v>
      </c>
      <c r="C225" s="79"/>
      <c r="D225" s="80"/>
      <c r="E225" s="80"/>
    </row>
    <row r="226" spans="1:5" ht="20.25" hidden="1">
      <c r="A226" s="77">
        <f t="shared" si="6"/>
        <v>14</v>
      </c>
      <c r="B226" s="78">
        <v>4249</v>
      </c>
      <c r="C226" s="79"/>
      <c r="D226" s="80"/>
      <c r="E226" s="80"/>
    </row>
    <row r="227" spans="1:5" ht="20.25" hidden="1">
      <c r="A227" s="77">
        <f t="shared" si="6"/>
        <v>15</v>
      </c>
      <c r="B227" s="78">
        <v>4307</v>
      </c>
      <c r="C227" s="79"/>
      <c r="D227" s="80"/>
      <c r="E227" s="80"/>
    </row>
    <row r="228" spans="1:5" ht="20.25" hidden="1">
      <c r="A228" s="77">
        <f t="shared" si="6"/>
        <v>16</v>
      </c>
      <c r="B228" s="78">
        <v>4309</v>
      </c>
      <c r="C228" s="79"/>
      <c r="D228" s="80"/>
      <c r="E228" s="80"/>
    </row>
    <row r="229" spans="1:5" ht="20.25" hidden="1">
      <c r="A229" s="77">
        <f t="shared" si="6"/>
        <v>17</v>
      </c>
      <c r="B229" s="78">
        <v>4367</v>
      </c>
      <c r="C229" s="79"/>
      <c r="D229" s="80"/>
      <c r="E229" s="80"/>
    </row>
    <row r="230" spans="1:5" ht="20.25" hidden="1">
      <c r="A230" s="77">
        <f t="shared" si="6"/>
        <v>18</v>
      </c>
      <c r="B230" s="78">
        <v>4369</v>
      </c>
      <c r="C230" s="79"/>
      <c r="D230" s="80"/>
      <c r="E230" s="80"/>
    </row>
    <row r="231" spans="1:5" ht="20.25">
      <c r="A231" s="77" t="s">
        <v>1</v>
      </c>
      <c r="B231" s="78" t="s">
        <v>3</v>
      </c>
      <c r="C231" s="79"/>
      <c r="D231" s="80"/>
      <c r="E231" s="79"/>
    </row>
    <row r="232" spans="1:5" ht="20.25">
      <c r="A232" s="77"/>
      <c r="B232" s="81" t="s">
        <v>5</v>
      </c>
      <c r="C232" s="79">
        <f>SUM(C212:C231)</f>
        <v>0</v>
      </c>
      <c r="D232" s="79">
        <f>SUM(D212:D231)</f>
        <v>135446</v>
      </c>
      <c r="E232" s="79">
        <f>SUM(E212:E231)</f>
        <v>134834</v>
      </c>
    </row>
    <row r="233" spans="1:5" ht="20.25">
      <c r="A233" s="41"/>
      <c r="B233" s="42"/>
      <c r="C233" s="56"/>
      <c r="D233" s="56"/>
      <c r="E233" s="56"/>
    </row>
    <row r="234" spans="1:5" ht="58.5" customHeight="1">
      <c r="A234" s="45">
        <v>4</v>
      </c>
      <c r="B234" s="102" t="s">
        <v>17</v>
      </c>
      <c r="C234" s="102"/>
      <c r="D234" s="102"/>
      <c r="E234" s="102"/>
    </row>
    <row r="235" spans="1:5" ht="20.25">
      <c r="A235" s="46"/>
      <c r="B235" s="14"/>
      <c r="C235" s="15"/>
      <c r="D235" s="15"/>
      <c r="E235" s="16"/>
    </row>
    <row r="236" spans="1:5" ht="20.25">
      <c r="A236" s="82" t="s">
        <v>4</v>
      </c>
      <c r="B236" s="83" t="s">
        <v>12</v>
      </c>
      <c r="C236" s="84" t="s">
        <v>29</v>
      </c>
      <c r="D236" s="84" t="s">
        <v>30</v>
      </c>
      <c r="E236" s="85" t="s">
        <v>31</v>
      </c>
    </row>
    <row r="237" spans="1:5" ht="20.25">
      <c r="A237" s="77" t="s">
        <v>0</v>
      </c>
      <c r="B237" s="78" t="s">
        <v>2</v>
      </c>
      <c r="C237" s="79">
        <v>21000</v>
      </c>
      <c r="D237" s="79">
        <v>19200</v>
      </c>
      <c r="E237" s="79">
        <v>19192</v>
      </c>
    </row>
    <row r="238" spans="1:5" ht="20.25" hidden="1">
      <c r="A238" s="77">
        <v>1</v>
      </c>
      <c r="B238" s="78">
        <v>4017</v>
      </c>
      <c r="C238" s="79"/>
      <c r="D238" s="80"/>
      <c r="E238" s="80"/>
    </row>
    <row r="239" spans="1:5" ht="20.25" hidden="1">
      <c r="A239" s="77">
        <f>A238+1</f>
        <v>2</v>
      </c>
      <c r="B239" s="78">
        <v>4019</v>
      </c>
      <c r="C239" s="79"/>
      <c r="D239" s="80"/>
      <c r="E239" s="80"/>
    </row>
    <row r="240" spans="1:5" ht="20.25" hidden="1">
      <c r="A240" s="77">
        <f aca="true" t="shared" si="7" ref="A240:A246">A239+1</f>
        <v>3</v>
      </c>
      <c r="B240" s="78">
        <v>4047</v>
      </c>
      <c r="C240" s="79"/>
      <c r="D240" s="80"/>
      <c r="E240" s="80"/>
    </row>
    <row r="241" spans="1:5" ht="20.25" hidden="1">
      <c r="A241" s="77">
        <f t="shared" si="7"/>
        <v>4</v>
      </c>
      <c r="B241" s="78">
        <v>4049</v>
      </c>
      <c r="C241" s="79"/>
      <c r="D241" s="80"/>
      <c r="E241" s="80"/>
    </row>
    <row r="242" spans="1:5" ht="20.25" hidden="1">
      <c r="A242" s="77">
        <f t="shared" si="7"/>
        <v>5</v>
      </c>
      <c r="B242" s="78">
        <v>4117</v>
      </c>
      <c r="C242" s="79"/>
      <c r="D242" s="80"/>
      <c r="E242" s="80"/>
    </row>
    <row r="243" spans="1:5" ht="20.25" hidden="1">
      <c r="A243" s="77">
        <f t="shared" si="7"/>
        <v>6</v>
      </c>
      <c r="B243" s="78">
        <v>4119</v>
      </c>
      <c r="C243" s="79"/>
      <c r="D243" s="80"/>
      <c r="E243" s="80"/>
    </row>
    <row r="244" spans="1:5" ht="20.25" hidden="1">
      <c r="A244" s="77">
        <f t="shared" si="7"/>
        <v>7</v>
      </c>
      <c r="B244" s="78">
        <v>4127</v>
      </c>
      <c r="C244" s="79"/>
      <c r="D244" s="80"/>
      <c r="E244" s="80"/>
    </row>
    <row r="245" spans="1:5" ht="20.25" hidden="1">
      <c r="A245" s="77">
        <f t="shared" si="7"/>
        <v>8</v>
      </c>
      <c r="B245" s="78">
        <v>4129</v>
      </c>
      <c r="C245" s="79"/>
      <c r="D245" s="80"/>
      <c r="E245" s="80"/>
    </row>
    <row r="246" spans="1:5" ht="20.25" hidden="1">
      <c r="A246" s="77">
        <f t="shared" si="7"/>
        <v>9</v>
      </c>
      <c r="B246" s="78">
        <v>4177</v>
      </c>
      <c r="C246" s="79"/>
      <c r="D246" s="80"/>
      <c r="E246" s="80"/>
    </row>
    <row r="247" spans="1:5" ht="20.25" hidden="1">
      <c r="A247" s="77">
        <f>A246+1</f>
        <v>10</v>
      </c>
      <c r="B247" s="78">
        <v>4179</v>
      </c>
      <c r="C247" s="79"/>
      <c r="D247" s="80"/>
      <c r="E247" s="80"/>
    </row>
    <row r="248" spans="1:5" ht="20.25" hidden="1">
      <c r="A248" s="77">
        <f aca="true" t="shared" si="8" ref="A248:A255">A247+1</f>
        <v>11</v>
      </c>
      <c r="B248" s="78">
        <v>4217</v>
      </c>
      <c r="C248" s="79"/>
      <c r="D248" s="80"/>
      <c r="E248" s="80"/>
    </row>
    <row r="249" spans="1:5" ht="20.25" hidden="1">
      <c r="A249" s="77">
        <f t="shared" si="8"/>
        <v>12</v>
      </c>
      <c r="B249" s="78">
        <v>4219</v>
      </c>
      <c r="C249" s="79"/>
      <c r="D249" s="80"/>
      <c r="E249" s="80"/>
    </row>
    <row r="250" spans="1:5" ht="20.25" hidden="1">
      <c r="A250" s="77">
        <f t="shared" si="8"/>
        <v>13</v>
      </c>
      <c r="B250" s="78">
        <v>4247</v>
      </c>
      <c r="C250" s="79"/>
      <c r="D250" s="80"/>
      <c r="E250" s="80"/>
    </row>
    <row r="251" spans="1:5" ht="20.25" hidden="1">
      <c r="A251" s="77">
        <f t="shared" si="8"/>
        <v>14</v>
      </c>
      <c r="B251" s="78">
        <v>4249</v>
      </c>
      <c r="C251" s="79"/>
      <c r="D251" s="80"/>
      <c r="E251" s="80"/>
    </row>
    <row r="252" spans="1:5" ht="20.25" hidden="1">
      <c r="A252" s="77">
        <f t="shared" si="8"/>
        <v>15</v>
      </c>
      <c r="B252" s="78">
        <v>4307</v>
      </c>
      <c r="C252" s="79"/>
      <c r="D252" s="80"/>
      <c r="E252" s="80"/>
    </row>
    <row r="253" spans="1:5" ht="20.25" hidden="1">
      <c r="A253" s="77">
        <f t="shared" si="8"/>
        <v>16</v>
      </c>
      <c r="B253" s="78">
        <v>4309</v>
      </c>
      <c r="C253" s="79"/>
      <c r="D253" s="80"/>
      <c r="E253" s="80"/>
    </row>
    <row r="254" spans="1:5" ht="20.25" hidden="1">
      <c r="A254" s="77">
        <f t="shared" si="8"/>
        <v>17</v>
      </c>
      <c r="B254" s="78">
        <v>4367</v>
      </c>
      <c r="C254" s="79"/>
      <c r="D254" s="80"/>
      <c r="E254" s="80"/>
    </row>
    <row r="255" spans="1:5" ht="20.25" hidden="1">
      <c r="A255" s="77">
        <f t="shared" si="8"/>
        <v>18</v>
      </c>
      <c r="B255" s="78">
        <v>4369</v>
      </c>
      <c r="C255" s="79"/>
      <c r="D255" s="80"/>
      <c r="E255" s="80"/>
    </row>
    <row r="256" spans="1:5" ht="20.25">
      <c r="A256" s="77" t="s">
        <v>1</v>
      </c>
      <c r="B256" s="78" t="s">
        <v>3</v>
      </c>
      <c r="C256" s="79"/>
      <c r="D256" s="80"/>
      <c r="E256" s="79"/>
    </row>
    <row r="257" spans="1:5" ht="20.25">
      <c r="A257" s="77"/>
      <c r="B257" s="81" t="s">
        <v>5</v>
      </c>
      <c r="C257" s="79">
        <f>SUM(C237:C256)</f>
        <v>21000</v>
      </c>
      <c r="D257" s="79">
        <f>SUM(D237:D256)</f>
        <v>19200</v>
      </c>
      <c r="E257" s="79">
        <f>SUM(E237:E256)</f>
        <v>19192</v>
      </c>
    </row>
    <row r="258" spans="1:5" ht="20.25">
      <c r="A258" s="41"/>
      <c r="B258" s="42"/>
      <c r="C258" s="57"/>
      <c r="D258" s="57"/>
      <c r="E258" s="57"/>
    </row>
    <row r="259" spans="1:5" ht="20.25" hidden="1">
      <c r="A259" s="41"/>
      <c r="B259" s="42"/>
      <c r="C259" s="57"/>
      <c r="D259" s="57"/>
      <c r="E259" s="57"/>
    </row>
    <row r="260" spans="1:5" ht="20.25" hidden="1">
      <c r="A260" s="41"/>
      <c r="B260" s="42"/>
      <c r="C260" s="57"/>
      <c r="D260" s="57"/>
      <c r="E260" s="57"/>
    </row>
    <row r="261" spans="1:5" ht="20.25" hidden="1">
      <c r="A261" s="41"/>
      <c r="B261" s="42"/>
      <c r="C261" s="57"/>
      <c r="D261" s="57"/>
      <c r="E261" s="57"/>
    </row>
    <row r="262" spans="1:5" ht="20.25" hidden="1">
      <c r="A262" s="41"/>
      <c r="B262" s="42"/>
      <c r="C262" s="57"/>
      <c r="D262" s="57"/>
      <c r="E262" s="57"/>
    </row>
    <row r="263" spans="1:5" ht="20.25" hidden="1">
      <c r="A263" s="41"/>
      <c r="B263" s="42"/>
      <c r="C263" s="57"/>
      <c r="D263" s="57"/>
      <c r="E263" s="57"/>
    </row>
    <row r="264" spans="1:5" ht="27" customHeight="1">
      <c r="A264" s="58"/>
      <c r="B264" s="59"/>
      <c r="C264" s="60"/>
      <c r="D264" s="60"/>
      <c r="E264" s="61"/>
    </row>
    <row r="265" spans="1:5" ht="43.5" customHeight="1">
      <c r="A265" s="45">
        <v>5</v>
      </c>
      <c r="B265" s="102" t="s">
        <v>18</v>
      </c>
      <c r="C265" s="102"/>
      <c r="D265" s="102"/>
      <c r="E265" s="102"/>
    </row>
    <row r="266" spans="1:5" ht="20.25">
      <c r="A266" s="46"/>
      <c r="B266" s="14"/>
      <c r="C266" s="15"/>
      <c r="D266" s="15"/>
      <c r="E266" s="16"/>
    </row>
    <row r="267" spans="1:5" ht="20.25">
      <c r="A267" s="82" t="s">
        <v>4</v>
      </c>
      <c r="B267" s="83" t="s">
        <v>12</v>
      </c>
      <c r="C267" s="84" t="s">
        <v>29</v>
      </c>
      <c r="D267" s="84" t="s">
        <v>30</v>
      </c>
      <c r="E267" s="85" t="s">
        <v>31</v>
      </c>
    </row>
    <row r="268" spans="1:5" ht="20.25">
      <c r="A268" s="77" t="s">
        <v>0</v>
      </c>
      <c r="B268" s="78" t="s">
        <v>2</v>
      </c>
      <c r="C268" s="79">
        <v>12607</v>
      </c>
      <c r="D268" s="79">
        <v>12607</v>
      </c>
      <c r="E268" s="79">
        <v>8591</v>
      </c>
    </row>
    <row r="269" spans="1:5" ht="20.25" hidden="1">
      <c r="A269" s="77">
        <v>1</v>
      </c>
      <c r="B269" s="78">
        <v>4017</v>
      </c>
      <c r="C269" s="79"/>
      <c r="D269" s="80"/>
      <c r="E269" s="80"/>
    </row>
    <row r="270" spans="1:5" ht="20.25" hidden="1">
      <c r="A270" s="77">
        <f>A269+1</f>
        <v>2</v>
      </c>
      <c r="B270" s="78">
        <v>4019</v>
      </c>
      <c r="C270" s="79"/>
      <c r="D270" s="80"/>
      <c r="E270" s="80"/>
    </row>
    <row r="271" spans="1:5" ht="20.25" hidden="1">
      <c r="A271" s="77">
        <f aca="true" t="shared" si="9" ref="A271:A277">A270+1</f>
        <v>3</v>
      </c>
      <c r="B271" s="78">
        <v>4047</v>
      </c>
      <c r="C271" s="79"/>
      <c r="D271" s="80"/>
      <c r="E271" s="80"/>
    </row>
    <row r="272" spans="1:5" ht="20.25" hidden="1">
      <c r="A272" s="77">
        <f t="shared" si="9"/>
        <v>4</v>
      </c>
      <c r="B272" s="78">
        <v>4049</v>
      </c>
      <c r="C272" s="79"/>
      <c r="D272" s="80"/>
      <c r="E272" s="80"/>
    </row>
    <row r="273" spans="1:5" ht="20.25" hidden="1">
      <c r="A273" s="77">
        <f t="shared" si="9"/>
        <v>5</v>
      </c>
      <c r="B273" s="78">
        <v>4117</v>
      </c>
      <c r="C273" s="79"/>
      <c r="D273" s="80"/>
      <c r="E273" s="80"/>
    </row>
    <row r="274" spans="1:5" ht="20.25" hidden="1">
      <c r="A274" s="77">
        <f t="shared" si="9"/>
        <v>6</v>
      </c>
      <c r="B274" s="78">
        <v>4119</v>
      </c>
      <c r="C274" s="79"/>
      <c r="D274" s="80"/>
      <c r="E274" s="80"/>
    </row>
    <row r="275" spans="1:5" ht="20.25" hidden="1">
      <c r="A275" s="77">
        <f t="shared" si="9"/>
        <v>7</v>
      </c>
      <c r="B275" s="78">
        <v>4127</v>
      </c>
      <c r="C275" s="79"/>
      <c r="D275" s="80"/>
      <c r="E275" s="80"/>
    </row>
    <row r="276" spans="1:5" ht="20.25" hidden="1">
      <c r="A276" s="77">
        <f t="shared" si="9"/>
        <v>8</v>
      </c>
      <c r="B276" s="78">
        <v>4129</v>
      </c>
      <c r="C276" s="79"/>
      <c r="D276" s="80"/>
      <c r="E276" s="80"/>
    </row>
    <row r="277" spans="1:5" ht="20.25" hidden="1">
      <c r="A277" s="77">
        <f t="shared" si="9"/>
        <v>9</v>
      </c>
      <c r="B277" s="78">
        <v>4177</v>
      </c>
      <c r="C277" s="79"/>
      <c r="D277" s="80"/>
      <c r="E277" s="80"/>
    </row>
    <row r="278" spans="1:5" ht="20.25" hidden="1">
      <c r="A278" s="77">
        <f>A277+1</f>
        <v>10</v>
      </c>
      <c r="B278" s="78">
        <v>4179</v>
      </c>
      <c r="C278" s="79"/>
      <c r="D278" s="80"/>
      <c r="E278" s="80"/>
    </row>
    <row r="279" spans="1:5" ht="20.25" hidden="1">
      <c r="A279" s="77">
        <f aca="true" t="shared" si="10" ref="A279:A286">A278+1</f>
        <v>11</v>
      </c>
      <c r="B279" s="78">
        <v>4217</v>
      </c>
      <c r="C279" s="79"/>
      <c r="D279" s="80"/>
      <c r="E279" s="80"/>
    </row>
    <row r="280" spans="1:5" ht="20.25" hidden="1">
      <c r="A280" s="77">
        <f t="shared" si="10"/>
        <v>12</v>
      </c>
      <c r="B280" s="78">
        <v>4219</v>
      </c>
      <c r="C280" s="79"/>
      <c r="D280" s="80"/>
      <c r="E280" s="80"/>
    </row>
    <row r="281" spans="1:5" ht="20.25" hidden="1">
      <c r="A281" s="77">
        <f t="shared" si="10"/>
        <v>13</v>
      </c>
      <c r="B281" s="78">
        <v>4247</v>
      </c>
      <c r="C281" s="79"/>
      <c r="D281" s="80"/>
      <c r="E281" s="80"/>
    </row>
    <row r="282" spans="1:5" ht="20.25" hidden="1">
      <c r="A282" s="77">
        <f t="shared" si="10"/>
        <v>14</v>
      </c>
      <c r="B282" s="78">
        <v>4249</v>
      </c>
      <c r="C282" s="79"/>
      <c r="D282" s="80"/>
      <c r="E282" s="80"/>
    </row>
    <row r="283" spans="1:5" ht="20.25" hidden="1">
      <c r="A283" s="77">
        <f t="shared" si="10"/>
        <v>15</v>
      </c>
      <c r="B283" s="78">
        <v>4307</v>
      </c>
      <c r="C283" s="79"/>
      <c r="D283" s="80"/>
      <c r="E283" s="80"/>
    </row>
    <row r="284" spans="1:5" ht="20.25" hidden="1">
      <c r="A284" s="77">
        <f t="shared" si="10"/>
        <v>16</v>
      </c>
      <c r="B284" s="78">
        <v>4309</v>
      </c>
      <c r="C284" s="79"/>
      <c r="D284" s="80"/>
      <c r="E284" s="80"/>
    </row>
    <row r="285" spans="1:5" ht="20.25" hidden="1">
      <c r="A285" s="77">
        <f t="shared" si="10"/>
        <v>17</v>
      </c>
      <c r="B285" s="78">
        <v>4367</v>
      </c>
      <c r="C285" s="79"/>
      <c r="D285" s="80"/>
      <c r="E285" s="80"/>
    </row>
    <row r="286" spans="1:5" ht="20.25" hidden="1">
      <c r="A286" s="77">
        <f t="shared" si="10"/>
        <v>18</v>
      </c>
      <c r="B286" s="78">
        <v>4369</v>
      </c>
      <c r="C286" s="79"/>
      <c r="D286" s="80"/>
      <c r="E286" s="80"/>
    </row>
    <row r="287" spans="1:5" ht="20.25">
      <c r="A287" s="77" t="s">
        <v>1</v>
      </c>
      <c r="B287" s="78" t="s">
        <v>3</v>
      </c>
      <c r="C287" s="79"/>
      <c r="D287" s="80"/>
      <c r="E287" s="79"/>
    </row>
    <row r="288" spans="1:5" ht="20.25">
      <c r="A288" s="77"/>
      <c r="B288" s="81" t="s">
        <v>5</v>
      </c>
      <c r="C288" s="79">
        <f>SUM(C268:C287)</f>
        <v>12607</v>
      </c>
      <c r="D288" s="79">
        <f>SUM(D268:D287)</f>
        <v>12607</v>
      </c>
      <c r="E288" s="79">
        <f>SUM(E268:E287)</f>
        <v>8591</v>
      </c>
    </row>
    <row r="289" spans="1:5" ht="20.25">
      <c r="A289" s="41"/>
      <c r="B289" s="42"/>
      <c r="C289" s="56"/>
      <c r="D289" s="56"/>
      <c r="E289" s="56"/>
    </row>
    <row r="290" spans="1:5" ht="54" customHeight="1">
      <c r="A290" s="45">
        <v>6</v>
      </c>
      <c r="B290" s="102" t="s">
        <v>55</v>
      </c>
      <c r="C290" s="102"/>
      <c r="D290" s="102"/>
      <c r="E290" s="102"/>
    </row>
    <row r="291" spans="1:5" ht="20.25">
      <c r="A291" s="45"/>
      <c r="B291" s="22"/>
      <c r="C291" s="22"/>
      <c r="D291" s="22"/>
      <c r="E291" s="22"/>
    </row>
    <row r="292" spans="1:5" ht="40.5" customHeight="1">
      <c r="A292" s="45" t="s">
        <v>39</v>
      </c>
      <c r="B292" s="107" t="s">
        <v>42</v>
      </c>
      <c r="C292" s="107"/>
      <c r="D292" s="107"/>
      <c r="E292" s="107"/>
    </row>
    <row r="293" spans="1:5" ht="20.25">
      <c r="A293" s="72" t="s">
        <v>4</v>
      </c>
      <c r="B293" s="73" t="s">
        <v>12</v>
      </c>
      <c r="C293" s="74" t="s">
        <v>29</v>
      </c>
      <c r="D293" s="74" t="s">
        <v>30</v>
      </c>
      <c r="E293" s="75" t="s">
        <v>31</v>
      </c>
    </row>
    <row r="294" spans="1:5" ht="20.25">
      <c r="A294" s="66" t="s">
        <v>0</v>
      </c>
      <c r="B294" s="67" t="s">
        <v>2</v>
      </c>
      <c r="C294" s="68"/>
      <c r="D294" s="68">
        <v>0</v>
      </c>
      <c r="E294" s="68">
        <v>0</v>
      </c>
    </row>
    <row r="295" spans="1:5" ht="20.25">
      <c r="A295" s="66" t="s">
        <v>1</v>
      </c>
      <c r="B295" s="67" t="s">
        <v>3</v>
      </c>
      <c r="C295" s="68">
        <v>0</v>
      </c>
      <c r="D295" s="76">
        <v>685231</v>
      </c>
      <c r="E295" s="68">
        <v>684791</v>
      </c>
    </row>
    <row r="296" spans="1:5" ht="20.25">
      <c r="A296" s="66"/>
      <c r="B296" s="71" t="s">
        <v>5</v>
      </c>
      <c r="C296" s="68">
        <f>SUM(C294:C295)</f>
        <v>0</v>
      </c>
      <c r="D296" s="68">
        <f>SUM(D294:D295)</f>
        <v>685231</v>
      </c>
      <c r="E296" s="68">
        <f>SUM(E294:E295)</f>
        <v>684791</v>
      </c>
    </row>
    <row r="297" spans="1:5" ht="20.25">
      <c r="A297" s="41"/>
      <c r="B297" s="42"/>
      <c r="C297" s="56"/>
      <c r="D297" s="56"/>
      <c r="E297" s="56"/>
    </row>
    <row r="298" spans="1:5" ht="42" customHeight="1">
      <c r="A298" s="86" t="s">
        <v>40</v>
      </c>
      <c r="B298" s="87" t="s">
        <v>43</v>
      </c>
      <c r="C298" s="88"/>
      <c r="D298" s="88"/>
      <c r="E298" s="88"/>
    </row>
    <row r="299" spans="1:5" ht="20.25">
      <c r="A299" s="72" t="s">
        <v>4</v>
      </c>
      <c r="B299" s="73" t="s">
        <v>12</v>
      </c>
      <c r="C299" s="74" t="s">
        <v>29</v>
      </c>
      <c r="D299" s="74" t="s">
        <v>30</v>
      </c>
      <c r="E299" s="75" t="s">
        <v>31</v>
      </c>
    </row>
    <row r="300" spans="1:5" ht="20.25">
      <c r="A300" s="66" t="s">
        <v>0</v>
      </c>
      <c r="B300" s="67" t="s">
        <v>2</v>
      </c>
      <c r="C300" s="68">
        <v>0</v>
      </c>
      <c r="D300" s="68">
        <v>0</v>
      </c>
      <c r="E300" s="68">
        <v>0</v>
      </c>
    </row>
    <row r="301" spans="1:5" ht="20.25">
      <c r="A301" s="66" t="s">
        <v>1</v>
      </c>
      <c r="B301" s="67" t="s">
        <v>3</v>
      </c>
      <c r="C301" s="68">
        <v>7459569</v>
      </c>
      <c r="D301" s="76">
        <v>9092515</v>
      </c>
      <c r="E301" s="68">
        <v>7755315</v>
      </c>
    </row>
    <row r="302" spans="1:5" ht="20.25">
      <c r="A302" s="66"/>
      <c r="B302" s="71" t="s">
        <v>5</v>
      </c>
      <c r="C302" s="68">
        <f>SUM(C300:C301)</f>
        <v>7459569</v>
      </c>
      <c r="D302" s="68">
        <f>SUM(D300:D301)</f>
        <v>9092515</v>
      </c>
      <c r="E302" s="68">
        <f>SUM(E300:E301)</f>
        <v>7755315</v>
      </c>
    </row>
    <row r="303" spans="1:5" ht="20.25">
      <c r="A303" s="41"/>
      <c r="B303" s="42"/>
      <c r="C303" s="56"/>
      <c r="D303" s="56"/>
      <c r="E303" s="56"/>
    </row>
    <row r="304" spans="1:5" ht="37.5" customHeight="1">
      <c r="A304" s="45" t="s">
        <v>41</v>
      </c>
      <c r="B304" s="89" t="s">
        <v>44</v>
      </c>
      <c r="C304" s="90"/>
      <c r="D304" s="90"/>
      <c r="E304" s="91"/>
    </row>
    <row r="305" spans="1:5" ht="20.25">
      <c r="A305" s="82" t="s">
        <v>4</v>
      </c>
      <c r="B305" s="83" t="s">
        <v>12</v>
      </c>
      <c r="C305" s="84" t="s">
        <v>29</v>
      </c>
      <c r="D305" s="84" t="s">
        <v>30</v>
      </c>
      <c r="E305" s="85" t="s">
        <v>31</v>
      </c>
    </row>
    <row r="306" spans="1:5" ht="20.25">
      <c r="A306" s="77" t="s">
        <v>0</v>
      </c>
      <c r="B306" s="78" t="s">
        <v>2</v>
      </c>
      <c r="C306" s="79"/>
      <c r="D306" s="79"/>
      <c r="E306" s="79"/>
    </row>
    <row r="307" spans="1:5" ht="20.25" customHeight="1" hidden="1">
      <c r="A307" s="77">
        <v>1</v>
      </c>
      <c r="B307" s="78">
        <v>4017</v>
      </c>
      <c r="C307" s="79"/>
      <c r="D307" s="80"/>
      <c r="E307" s="80"/>
    </row>
    <row r="308" spans="1:5" ht="20.25" customHeight="1" hidden="1">
      <c r="A308" s="77">
        <f>A307+1</f>
        <v>2</v>
      </c>
      <c r="B308" s="78">
        <v>4019</v>
      </c>
      <c r="C308" s="79"/>
      <c r="D308" s="80"/>
      <c r="E308" s="80"/>
    </row>
    <row r="309" spans="1:5" ht="20.25" customHeight="1" hidden="1">
      <c r="A309" s="77">
        <f aca="true" t="shared" si="11" ref="A309:A315">A308+1</f>
        <v>3</v>
      </c>
      <c r="B309" s="78">
        <v>4047</v>
      </c>
      <c r="C309" s="79"/>
      <c r="D309" s="80"/>
      <c r="E309" s="80"/>
    </row>
    <row r="310" spans="1:5" ht="20.25" customHeight="1" hidden="1">
      <c r="A310" s="77">
        <f t="shared" si="11"/>
        <v>4</v>
      </c>
      <c r="B310" s="78">
        <v>4049</v>
      </c>
      <c r="C310" s="79"/>
      <c r="D310" s="80"/>
      <c r="E310" s="80"/>
    </row>
    <row r="311" spans="1:5" ht="20.25" customHeight="1" hidden="1">
      <c r="A311" s="77">
        <f t="shared" si="11"/>
        <v>5</v>
      </c>
      <c r="B311" s="78">
        <v>4117</v>
      </c>
      <c r="C311" s="79"/>
      <c r="D311" s="80"/>
      <c r="E311" s="80"/>
    </row>
    <row r="312" spans="1:5" ht="20.25" customHeight="1" hidden="1">
      <c r="A312" s="77">
        <f t="shared" si="11"/>
        <v>6</v>
      </c>
      <c r="B312" s="78">
        <v>4119</v>
      </c>
      <c r="C312" s="79"/>
      <c r="D312" s="80"/>
      <c r="E312" s="80"/>
    </row>
    <row r="313" spans="1:5" ht="20.25" hidden="1">
      <c r="A313" s="77">
        <f t="shared" si="11"/>
        <v>7</v>
      </c>
      <c r="B313" s="78">
        <v>4127</v>
      </c>
      <c r="C313" s="79"/>
      <c r="D313" s="80"/>
      <c r="E313" s="80"/>
    </row>
    <row r="314" spans="1:5" ht="20.25" hidden="1">
      <c r="A314" s="77">
        <f t="shared" si="11"/>
        <v>8</v>
      </c>
      <c r="B314" s="78">
        <v>4129</v>
      </c>
      <c r="C314" s="79"/>
      <c r="D314" s="80"/>
      <c r="E314" s="80"/>
    </row>
    <row r="315" spans="1:5" ht="20.25" hidden="1">
      <c r="A315" s="77">
        <f t="shared" si="11"/>
        <v>9</v>
      </c>
      <c r="B315" s="78">
        <v>4177</v>
      </c>
      <c r="C315" s="79"/>
      <c r="D315" s="80"/>
      <c r="E315" s="80"/>
    </row>
    <row r="316" spans="1:5" ht="20.25" hidden="1">
      <c r="A316" s="77">
        <f>A315+1</f>
        <v>10</v>
      </c>
      <c r="B316" s="78">
        <v>4179</v>
      </c>
      <c r="C316" s="79"/>
      <c r="D316" s="80"/>
      <c r="E316" s="80"/>
    </row>
    <row r="317" spans="1:5" ht="20.25" hidden="1">
      <c r="A317" s="77">
        <f aca="true" t="shared" si="12" ref="A317:A324">A316+1</f>
        <v>11</v>
      </c>
      <c r="B317" s="78">
        <v>4217</v>
      </c>
      <c r="C317" s="79"/>
      <c r="D317" s="80"/>
      <c r="E317" s="80"/>
    </row>
    <row r="318" spans="1:5" ht="20.25" hidden="1">
      <c r="A318" s="77">
        <f t="shared" si="12"/>
        <v>12</v>
      </c>
      <c r="B318" s="78">
        <v>4219</v>
      </c>
      <c r="C318" s="79"/>
      <c r="D318" s="80"/>
      <c r="E318" s="80"/>
    </row>
    <row r="319" spans="1:5" ht="20.25" hidden="1">
      <c r="A319" s="77">
        <f t="shared" si="12"/>
        <v>13</v>
      </c>
      <c r="B319" s="78">
        <v>4247</v>
      </c>
      <c r="C319" s="79"/>
      <c r="D319" s="80"/>
      <c r="E319" s="80"/>
    </row>
    <row r="320" spans="1:5" ht="20.25" hidden="1">
      <c r="A320" s="77">
        <f t="shared" si="12"/>
        <v>14</v>
      </c>
      <c r="B320" s="78">
        <v>4249</v>
      </c>
      <c r="C320" s="79"/>
      <c r="D320" s="80"/>
      <c r="E320" s="80"/>
    </row>
    <row r="321" spans="1:5" ht="20.25" hidden="1">
      <c r="A321" s="77">
        <f t="shared" si="12"/>
        <v>15</v>
      </c>
      <c r="B321" s="78">
        <v>4307</v>
      </c>
      <c r="C321" s="79"/>
      <c r="D321" s="80"/>
      <c r="E321" s="80"/>
    </row>
    <row r="322" spans="1:5" ht="20.25" hidden="1">
      <c r="A322" s="77">
        <f t="shared" si="12"/>
        <v>16</v>
      </c>
      <c r="B322" s="78">
        <v>4309</v>
      </c>
      <c r="C322" s="79"/>
      <c r="D322" s="80"/>
      <c r="E322" s="80"/>
    </row>
    <row r="323" spans="1:5" ht="20.25" hidden="1">
      <c r="A323" s="77">
        <f t="shared" si="12"/>
        <v>17</v>
      </c>
      <c r="B323" s="78">
        <v>4367</v>
      </c>
      <c r="C323" s="79"/>
      <c r="D323" s="80"/>
      <c r="E323" s="80"/>
    </row>
    <row r="324" spans="1:5" ht="20.25" hidden="1">
      <c r="A324" s="77">
        <f t="shared" si="12"/>
        <v>18</v>
      </c>
      <c r="B324" s="78">
        <v>4369</v>
      </c>
      <c r="C324" s="79"/>
      <c r="D324" s="80"/>
      <c r="E324" s="80"/>
    </row>
    <row r="325" spans="1:5" ht="20.25">
      <c r="A325" s="77" t="s">
        <v>1</v>
      </c>
      <c r="B325" s="78" t="s">
        <v>3</v>
      </c>
      <c r="C325" s="79">
        <v>0</v>
      </c>
      <c r="D325" s="80">
        <v>293474</v>
      </c>
      <c r="E325" s="79">
        <v>150435</v>
      </c>
    </row>
    <row r="326" spans="1:5" ht="20.25">
      <c r="A326" s="77"/>
      <c r="B326" s="81" t="s">
        <v>5</v>
      </c>
      <c r="C326" s="79">
        <f>SUM(C306:C325)</f>
        <v>0</v>
      </c>
      <c r="D326" s="79">
        <f>SUM(D306:D325)</f>
        <v>293474</v>
      </c>
      <c r="E326" s="79">
        <f>SUM(E306:E325)</f>
        <v>150435</v>
      </c>
    </row>
    <row r="327" spans="1:5" ht="20.25">
      <c r="A327" s="41"/>
      <c r="B327" s="42"/>
      <c r="C327" s="57"/>
      <c r="D327" s="57"/>
      <c r="E327" s="57"/>
    </row>
    <row r="328" spans="1:8" ht="110.25" customHeight="1">
      <c r="A328" s="45">
        <v>7</v>
      </c>
      <c r="B328" s="102" t="s">
        <v>22</v>
      </c>
      <c r="C328" s="102"/>
      <c r="D328" s="102"/>
      <c r="E328" s="102"/>
      <c r="H328" s="12"/>
    </row>
    <row r="329" spans="1:5" ht="20.25">
      <c r="A329" s="46"/>
      <c r="B329" s="14"/>
      <c r="C329" s="15"/>
      <c r="D329" s="15"/>
      <c r="E329" s="16"/>
    </row>
    <row r="330" spans="1:5" ht="20.25">
      <c r="A330" s="82" t="s">
        <v>4</v>
      </c>
      <c r="B330" s="83" t="s">
        <v>12</v>
      </c>
      <c r="C330" s="84" t="s">
        <v>29</v>
      </c>
      <c r="D330" s="84" t="s">
        <v>30</v>
      </c>
      <c r="E330" s="85" t="s">
        <v>31</v>
      </c>
    </row>
    <row r="331" spans="1:5" ht="20.25">
      <c r="A331" s="77" t="s">
        <v>0</v>
      </c>
      <c r="B331" s="78" t="s">
        <v>2</v>
      </c>
      <c r="C331" s="79"/>
      <c r="D331" s="79"/>
      <c r="E331" s="79"/>
    </row>
    <row r="332" spans="1:5" ht="20.25" hidden="1">
      <c r="A332" s="77">
        <v>1</v>
      </c>
      <c r="B332" s="78">
        <v>4017</v>
      </c>
      <c r="C332" s="79"/>
      <c r="D332" s="80"/>
      <c r="E332" s="80"/>
    </row>
    <row r="333" spans="1:5" ht="20.25" hidden="1">
      <c r="A333" s="77">
        <f>A332+1</f>
        <v>2</v>
      </c>
      <c r="B333" s="78">
        <v>4019</v>
      </c>
      <c r="C333" s="79"/>
      <c r="D333" s="80"/>
      <c r="E333" s="80"/>
    </row>
    <row r="334" spans="1:5" ht="20.25" hidden="1">
      <c r="A334" s="77">
        <f aca="true" t="shared" si="13" ref="A334:A340">A333+1</f>
        <v>3</v>
      </c>
      <c r="B334" s="78">
        <v>4047</v>
      </c>
      <c r="C334" s="79"/>
      <c r="D334" s="80"/>
      <c r="E334" s="80"/>
    </row>
    <row r="335" spans="1:5" ht="20.25" hidden="1">
      <c r="A335" s="77">
        <f t="shared" si="13"/>
        <v>4</v>
      </c>
      <c r="B335" s="78">
        <v>4049</v>
      </c>
      <c r="C335" s="79"/>
      <c r="D335" s="80"/>
      <c r="E335" s="80"/>
    </row>
    <row r="336" spans="1:5" ht="20.25" hidden="1">
      <c r="A336" s="77">
        <f t="shared" si="13"/>
        <v>5</v>
      </c>
      <c r="B336" s="78">
        <v>4117</v>
      </c>
      <c r="C336" s="79"/>
      <c r="D336" s="80"/>
      <c r="E336" s="80"/>
    </row>
    <row r="337" spans="1:5" ht="20.25" hidden="1">
      <c r="A337" s="77">
        <f t="shared" si="13"/>
        <v>6</v>
      </c>
      <c r="B337" s="78">
        <v>4119</v>
      </c>
      <c r="C337" s="79"/>
      <c r="D337" s="80"/>
      <c r="E337" s="80"/>
    </row>
    <row r="338" spans="1:5" ht="20.25" hidden="1">
      <c r="A338" s="77">
        <f t="shared" si="13"/>
        <v>7</v>
      </c>
      <c r="B338" s="78">
        <v>4127</v>
      </c>
      <c r="C338" s="79"/>
      <c r="D338" s="80"/>
      <c r="E338" s="80"/>
    </row>
    <row r="339" spans="1:5" ht="20.25" hidden="1">
      <c r="A339" s="77">
        <f t="shared" si="13"/>
        <v>8</v>
      </c>
      <c r="B339" s="78">
        <v>4129</v>
      </c>
      <c r="C339" s="79"/>
      <c r="D339" s="80"/>
      <c r="E339" s="80"/>
    </row>
    <row r="340" spans="1:5" ht="20.25" hidden="1">
      <c r="A340" s="77">
        <f t="shared" si="13"/>
        <v>9</v>
      </c>
      <c r="B340" s="78">
        <v>4177</v>
      </c>
      <c r="C340" s="79"/>
      <c r="D340" s="80"/>
      <c r="E340" s="80"/>
    </row>
    <row r="341" spans="1:5" ht="20.25" hidden="1">
      <c r="A341" s="77">
        <f>A340+1</f>
        <v>10</v>
      </c>
      <c r="B341" s="78">
        <v>4179</v>
      </c>
      <c r="C341" s="79"/>
      <c r="D341" s="80"/>
      <c r="E341" s="80"/>
    </row>
    <row r="342" spans="1:5" ht="20.25" hidden="1">
      <c r="A342" s="77">
        <f aca="true" t="shared" si="14" ref="A342:A349">A341+1</f>
        <v>11</v>
      </c>
      <c r="B342" s="78">
        <v>4217</v>
      </c>
      <c r="C342" s="79"/>
      <c r="D342" s="80"/>
      <c r="E342" s="80"/>
    </row>
    <row r="343" spans="1:5" ht="20.25" hidden="1">
      <c r="A343" s="77">
        <f t="shared" si="14"/>
        <v>12</v>
      </c>
      <c r="B343" s="78">
        <v>4219</v>
      </c>
      <c r="C343" s="79"/>
      <c r="D343" s="80"/>
      <c r="E343" s="80"/>
    </row>
    <row r="344" spans="1:5" ht="20.25" hidden="1">
      <c r="A344" s="77">
        <f t="shared" si="14"/>
        <v>13</v>
      </c>
      <c r="B344" s="78">
        <v>4247</v>
      </c>
      <c r="C344" s="79"/>
      <c r="D344" s="80"/>
      <c r="E344" s="80"/>
    </row>
    <row r="345" spans="1:5" ht="20.25" hidden="1">
      <c r="A345" s="77">
        <f t="shared" si="14"/>
        <v>14</v>
      </c>
      <c r="B345" s="78">
        <v>4249</v>
      </c>
      <c r="C345" s="79"/>
      <c r="D345" s="80"/>
      <c r="E345" s="80"/>
    </row>
    <row r="346" spans="1:5" ht="20.25" hidden="1">
      <c r="A346" s="77">
        <f t="shared" si="14"/>
        <v>15</v>
      </c>
      <c r="B346" s="78">
        <v>4307</v>
      </c>
      <c r="C346" s="79"/>
      <c r="D346" s="80"/>
      <c r="E346" s="80"/>
    </row>
    <row r="347" spans="1:5" ht="20.25" hidden="1">
      <c r="A347" s="77">
        <f t="shared" si="14"/>
        <v>16</v>
      </c>
      <c r="B347" s="78">
        <v>4309</v>
      </c>
      <c r="C347" s="79"/>
      <c r="D347" s="80"/>
      <c r="E347" s="80"/>
    </row>
    <row r="348" spans="1:5" ht="20.25" hidden="1">
      <c r="A348" s="77">
        <f t="shared" si="14"/>
        <v>17</v>
      </c>
      <c r="B348" s="78">
        <v>4367</v>
      </c>
      <c r="C348" s="79"/>
      <c r="D348" s="80"/>
      <c r="E348" s="80"/>
    </row>
    <row r="349" spans="1:5" ht="20.25" hidden="1">
      <c r="A349" s="77">
        <f t="shared" si="14"/>
        <v>18</v>
      </c>
      <c r="B349" s="78">
        <v>4369</v>
      </c>
      <c r="C349" s="79"/>
      <c r="D349" s="80"/>
      <c r="E349" s="80"/>
    </row>
    <row r="350" spans="1:5" ht="20.25">
      <c r="A350" s="77" t="s">
        <v>1</v>
      </c>
      <c r="B350" s="78" t="s">
        <v>3</v>
      </c>
      <c r="C350" s="79">
        <v>798810</v>
      </c>
      <c r="D350" s="80">
        <f>310053+72498</f>
        <v>382551</v>
      </c>
      <c r="E350" s="92">
        <f>310053+56072.99</f>
        <v>366125.99</v>
      </c>
    </row>
    <row r="351" spans="1:5" ht="20.25">
      <c r="A351" s="77"/>
      <c r="B351" s="81" t="s">
        <v>5</v>
      </c>
      <c r="C351" s="79">
        <f>SUM(C331:C350)</f>
        <v>798810</v>
      </c>
      <c r="D351" s="79">
        <f>SUM(D331:D350)</f>
        <v>382551</v>
      </c>
      <c r="E351" s="79">
        <f>SUM(E331:E350)</f>
        <v>366125.99</v>
      </c>
    </row>
    <row r="352" spans="1:5" ht="20.25">
      <c r="A352" s="41"/>
      <c r="B352" s="42"/>
      <c r="C352" s="56"/>
      <c r="D352" s="56"/>
      <c r="E352" s="56"/>
    </row>
    <row r="353" spans="1:8" ht="83.25" customHeight="1">
      <c r="A353" s="45">
        <v>8</v>
      </c>
      <c r="B353" s="102" t="s">
        <v>24</v>
      </c>
      <c r="C353" s="102"/>
      <c r="D353" s="102"/>
      <c r="E353" s="102"/>
      <c r="H353" s="12"/>
    </row>
    <row r="354" spans="1:5" ht="20.25">
      <c r="A354" s="46"/>
      <c r="B354" s="14"/>
      <c r="C354" s="15"/>
      <c r="D354" s="15"/>
      <c r="E354" s="16"/>
    </row>
    <row r="355" spans="1:5" ht="20.25">
      <c r="A355" s="82" t="s">
        <v>4</v>
      </c>
      <c r="B355" s="83" t="s">
        <v>12</v>
      </c>
      <c r="C355" s="84" t="s">
        <v>29</v>
      </c>
      <c r="D355" s="84" t="s">
        <v>30</v>
      </c>
      <c r="E355" s="85" t="s">
        <v>31</v>
      </c>
    </row>
    <row r="356" spans="1:5" ht="20.25">
      <c r="A356" s="77" t="s">
        <v>0</v>
      </c>
      <c r="B356" s="78" t="s">
        <v>2</v>
      </c>
      <c r="C356" s="79"/>
      <c r="D356" s="79"/>
      <c r="E356" s="79"/>
    </row>
    <row r="357" spans="1:5" ht="20.25" hidden="1">
      <c r="A357" s="77">
        <v>1</v>
      </c>
      <c r="B357" s="78">
        <v>4017</v>
      </c>
      <c r="C357" s="79"/>
      <c r="D357" s="80"/>
      <c r="E357" s="80"/>
    </row>
    <row r="358" spans="1:5" ht="20.25" hidden="1">
      <c r="A358" s="77">
        <f>A357+1</f>
        <v>2</v>
      </c>
      <c r="B358" s="78">
        <v>4019</v>
      </c>
      <c r="C358" s="79"/>
      <c r="D358" s="80"/>
      <c r="E358" s="80"/>
    </row>
    <row r="359" spans="1:5" ht="20.25" hidden="1">
      <c r="A359" s="77">
        <f aca="true" t="shared" si="15" ref="A359:A365">A358+1</f>
        <v>3</v>
      </c>
      <c r="B359" s="78">
        <v>4047</v>
      </c>
      <c r="C359" s="79"/>
      <c r="D359" s="80"/>
      <c r="E359" s="80"/>
    </row>
    <row r="360" spans="1:5" ht="20.25" hidden="1">
      <c r="A360" s="77">
        <f t="shared" si="15"/>
        <v>4</v>
      </c>
      <c r="B360" s="78">
        <v>4049</v>
      </c>
      <c r="C360" s="79"/>
      <c r="D360" s="80"/>
      <c r="E360" s="80"/>
    </row>
    <row r="361" spans="1:5" ht="20.25" hidden="1">
      <c r="A361" s="77">
        <f t="shared" si="15"/>
        <v>5</v>
      </c>
      <c r="B361" s="78">
        <v>4117</v>
      </c>
      <c r="C361" s="79"/>
      <c r="D361" s="80"/>
      <c r="E361" s="80"/>
    </row>
    <row r="362" spans="1:5" ht="20.25" hidden="1">
      <c r="A362" s="77">
        <f t="shared" si="15"/>
        <v>6</v>
      </c>
      <c r="B362" s="78">
        <v>4119</v>
      </c>
      <c r="C362" s="79"/>
      <c r="D362" s="80"/>
      <c r="E362" s="80"/>
    </row>
    <row r="363" spans="1:5" ht="20.25" hidden="1">
      <c r="A363" s="77">
        <f t="shared" si="15"/>
        <v>7</v>
      </c>
      <c r="B363" s="78">
        <v>4127</v>
      </c>
      <c r="C363" s="79"/>
      <c r="D363" s="80"/>
      <c r="E363" s="80"/>
    </row>
    <row r="364" spans="1:5" ht="20.25" hidden="1">
      <c r="A364" s="77">
        <f t="shared" si="15"/>
        <v>8</v>
      </c>
      <c r="B364" s="78">
        <v>4129</v>
      </c>
      <c r="C364" s="79"/>
      <c r="D364" s="80"/>
      <c r="E364" s="80"/>
    </row>
    <row r="365" spans="1:5" ht="20.25" hidden="1">
      <c r="A365" s="77">
        <f t="shared" si="15"/>
        <v>9</v>
      </c>
      <c r="B365" s="78">
        <v>4177</v>
      </c>
      <c r="C365" s="79"/>
      <c r="D365" s="80"/>
      <c r="E365" s="80"/>
    </row>
    <row r="366" spans="1:5" ht="20.25" hidden="1">
      <c r="A366" s="77">
        <f>A365+1</f>
        <v>10</v>
      </c>
      <c r="B366" s="78">
        <v>4179</v>
      </c>
      <c r="C366" s="79"/>
      <c r="D366" s="80"/>
      <c r="E366" s="80"/>
    </row>
    <row r="367" spans="1:5" ht="20.25" hidden="1">
      <c r="A367" s="77">
        <f aca="true" t="shared" si="16" ref="A367:A374">A366+1</f>
        <v>11</v>
      </c>
      <c r="B367" s="78">
        <v>4217</v>
      </c>
      <c r="C367" s="79"/>
      <c r="D367" s="80"/>
      <c r="E367" s="80"/>
    </row>
    <row r="368" spans="1:5" ht="20.25" hidden="1">
      <c r="A368" s="77">
        <f t="shared" si="16"/>
        <v>12</v>
      </c>
      <c r="B368" s="78">
        <v>4219</v>
      </c>
      <c r="C368" s="79"/>
      <c r="D368" s="80"/>
      <c r="E368" s="80"/>
    </row>
    <row r="369" spans="1:5" ht="20.25" hidden="1">
      <c r="A369" s="77">
        <f t="shared" si="16"/>
        <v>13</v>
      </c>
      <c r="B369" s="78">
        <v>4247</v>
      </c>
      <c r="C369" s="79"/>
      <c r="D369" s="80"/>
      <c r="E369" s="80"/>
    </row>
    <row r="370" spans="1:5" ht="20.25" hidden="1">
      <c r="A370" s="77">
        <f t="shared" si="16"/>
        <v>14</v>
      </c>
      <c r="B370" s="78">
        <v>4249</v>
      </c>
      <c r="C370" s="79"/>
      <c r="D370" s="80"/>
      <c r="E370" s="80"/>
    </row>
    <row r="371" spans="1:5" ht="20.25" hidden="1">
      <c r="A371" s="77">
        <f t="shared" si="16"/>
        <v>15</v>
      </c>
      <c r="B371" s="78">
        <v>4307</v>
      </c>
      <c r="C371" s="79"/>
      <c r="D371" s="80"/>
      <c r="E371" s="80"/>
    </row>
    <row r="372" spans="1:5" ht="20.25" hidden="1">
      <c r="A372" s="77">
        <f t="shared" si="16"/>
        <v>16</v>
      </c>
      <c r="B372" s="78">
        <v>4309</v>
      </c>
      <c r="C372" s="79"/>
      <c r="D372" s="80"/>
      <c r="E372" s="80"/>
    </row>
    <row r="373" spans="1:5" ht="20.25" hidden="1">
      <c r="A373" s="77">
        <f t="shared" si="16"/>
        <v>17</v>
      </c>
      <c r="B373" s="78">
        <v>4367</v>
      </c>
      <c r="C373" s="79"/>
      <c r="D373" s="80"/>
      <c r="E373" s="80"/>
    </row>
    <row r="374" spans="1:5" ht="20.25" hidden="1">
      <c r="A374" s="77">
        <f t="shared" si="16"/>
        <v>18</v>
      </c>
      <c r="B374" s="78">
        <v>4369</v>
      </c>
      <c r="C374" s="79"/>
      <c r="D374" s="80"/>
      <c r="E374" s="80"/>
    </row>
    <row r="375" spans="1:5" ht="20.25">
      <c r="A375" s="77" t="s">
        <v>1</v>
      </c>
      <c r="B375" s="78" t="s">
        <v>3</v>
      </c>
      <c r="C375" s="92">
        <f>360099+110813</f>
        <v>470912</v>
      </c>
      <c r="D375" s="80">
        <f>457847+96153</f>
        <v>554000</v>
      </c>
      <c r="E375" s="92">
        <f>457846.63+96152.95</f>
        <v>553999.58</v>
      </c>
    </row>
    <row r="376" spans="1:5" ht="20.25">
      <c r="A376" s="77"/>
      <c r="B376" s="81" t="s">
        <v>5</v>
      </c>
      <c r="C376" s="79">
        <f>SUM(C356:C375)</f>
        <v>470912</v>
      </c>
      <c r="D376" s="79">
        <f>SUM(D356:D375)</f>
        <v>554000</v>
      </c>
      <c r="E376" s="79">
        <f>SUM(E356:E375)</f>
        <v>553999.58</v>
      </c>
    </row>
    <row r="377" spans="1:5" ht="20.25">
      <c r="A377" s="41"/>
      <c r="B377" s="42"/>
      <c r="C377" s="56"/>
      <c r="D377" s="56"/>
      <c r="E377" s="56"/>
    </row>
    <row r="378" spans="1:5" ht="61.5" customHeight="1" hidden="1">
      <c r="A378" s="45" t="s">
        <v>16</v>
      </c>
      <c r="B378" s="102" t="s">
        <v>25</v>
      </c>
      <c r="C378" s="102"/>
      <c r="D378" s="102"/>
      <c r="E378" s="102"/>
    </row>
    <row r="379" spans="1:5" ht="20.25" hidden="1">
      <c r="A379" s="46"/>
      <c r="B379" s="14"/>
      <c r="C379" s="15"/>
      <c r="D379" s="15"/>
      <c r="E379" s="16"/>
    </row>
    <row r="380" spans="1:5" ht="32.25" hidden="1">
      <c r="A380" s="47" t="s">
        <v>4</v>
      </c>
      <c r="B380" s="48" t="s">
        <v>12</v>
      </c>
      <c r="C380" s="49" t="s">
        <v>29</v>
      </c>
      <c r="D380" s="49" t="s">
        <v>30</v>
      </c>
      <c r="E380" s="50" t="s">
        <v>31</v>
      </c>
    </row>
    <row r="381" spans="1:5" ht="20.25" hidden="1">
      <c r="A381" s="51" t="s">
        <v>0</v>
      </c>
      <c r="B381" s="52" t="s">
        <v>2</v>
      </c>
      <c r="C381" s="53"/>
      <c r="D381" s="53"/>
      <c r="E381" s="53"/>
    </row>
    <row r="382" spans="1:5" ht="20.25" hidden="1">
      <c r="A382" s="51">
        <v>1</v>
      </c>
      <c r="B382" s="52">
        <v>4017</v>
      </c>
      <c r="C382" s="53"/>
      <c r="D382" s="54"/>
      <c r="E382" s="54"/>
    </row>
    <row r="383" spans="1:5" ht="20.25" hidden="1">
      <c r="A383" s="51">
        <f>A382+1</f>
        <v>2</v>
      </c>
      <c r="B383" s="52">
        <v>4019</v>
      </c>
      <c r="C383" s="53"/>
      <c r="D383" s="54"/>
      <c r="E383" s="54"/>
    </row>
    <row r="384" spans="1:5" ht="20.25" hidden="1">
      <c r="A384" s="51">
        <f aca="true" t="shared" si="17" ref="A384:A390">A383+1</f>
        <v>3</v>
      </c>
      <c r="B384" s="52">
        <v>4047</v>
      </c>
      <c r="C384" s="53"/>
      <c r="D384" s="54"/>
      <c r="E384" s="54"/>
    </row>
    <row r="385" spans="1:5" ht="20.25" hidden="1">
      <c r="A385" s="51">
        <f t="shared" si="17"/>
        <v>4</v>
      </c>
      <c r="B385" s="52">
        <v>4049</v>
      </c>
      <c r="C385" s="53"/>
      <c r="D385" s="54"/>
      <c r="E385" s="54"/>
    </row>
    <row r="386" spans="1:5" ht="20.25" hidden="1">
      <c r="A386" s="51">
        <f t="shared" si="17"/>
        <v>5</v>
      </c>
      <c r="B386" s="52">
        <v>4117</v>
      </c>
      <c r="C386" s="53"/>
      <c r="D386" s="54"/>
      <c r="E386" s="54"/>
    </row>
    <row r="387" spans="1:5" ht="20.25" hidden="1">
      <c r="A387" s="51">
        <f t="shared" si="17"/>
        <v>6</v>
      </c>
      <c r="B387" s="52">
        <v>4119</v>
      </c>
      <c r="C387" s="53"/>
      <c r="D387" s="54"/>
      <c r="E387" s="54"/>
    </row>
    <row r="388" spans="1:5" ht="20.25" hidden="1">
      <c r="A388" s="51">
        <f t="shared" si="17"/>
        <v>7</v>
      </c>
      <c r="B388" s="52">
        <v>4127</v>
      </c>
      <c r="C388" s="53"/>
      <c r="D388" s="54"/>
      <c r="E388" s="54"/>
    </row>
    <row r="389" spans="1:5" ht="20.25" hidden="1">
      <c r="A389" s="51">
        <f t="shared" si="17"/>
        <v>8</v>
      </c>
      <c r="B389" s="52">
        <v>4129</v>
      </c>
      <c r="C389" s="53"/>
      <c r="D389" s="54"/>
      <c r="E389" s="54"/>
    </row>
    <row r="390" spans="1:5" ht="20.25" hidden="1">
      <c r="A390" s="51">
        <f t="shared" si="17"/>
        <v>9</v>
      </c>
      <c r="B390" s="52">
        <v>4177</v>
      </c>
      <c r="C390" s="53"/>
      <c r="D390" s="54"/>
      <c r="E390" s="54"/>
    </row>
    <row r="391" spans="1:5" ht="20.25" hidden="1">
      <c r="A391" s="51">
        <f>A390+1</f>
        <v>10</v>
      </c>
      <c r="B391" s="52">
        <v>4179</v>
      </c>
      <c r="C391" s="53"/>
      <c r="D391" s="54"/>
      <c r="E391" s="54"/>
    </row>
    <row r="392" spans="1:5" ht="20.25" hidden="1">
      <c r="A392" s="51">
        <f aca="true" t="shared" si="18" ref="A392:A399">A391+1</f>
        <v>11</v>
      </c>
      <c r="B392" s="52">
        <v>4217</v>
      </c>
      <c r="C392" s="53"/>
      <c r="D392" s="54"/>
      <c r="E392" s="54"/>
    </row>
    <row r="393" spans="1:5" ht="20.25" hidden="1">
      <c r="A393" s="51">
        <f t="shared" si="18"/>
        <v>12</v>
      </c>
      <c r="B393" s="52">
        <v>4219</v>
      </c>
      <c r="C393" s="53"/>
      <c r="D393" s="54"/>
      <c r="E393" s="54"/>
    </row>
    <row r="394" spans="1:5" ht="20.25" hidden="1">
      <c r="A394" s="51">
        <f t="shared" si="18"/>
        <v>13</v>
      </c>
      <c r="B394" s="52">
        <v>4247</v>
      </c>
      <c r="C394" s="53"/>
      <c r="D394" s="54"/>
      <c r="E394" s="54"/>
    </row>
    <row r="395" spans="1:5" ht="20.25" hidden="1">
      <c r="A395" s="51">
        <f t="shared" si="18"/>
        <v>14</v>
      </c>
      <c r="B395" s="52">
        <v>4249</v>
      </c>
      <c r="C395" s="53"/>
      <c r="D395" s="54"/>
      <c r="E395" s="54"/>
    </row>
    <row r="396" spans="1:5" ht="20.25" hidden="1">
      <c r="A396" s="51">
        <f t="shared" si="18"/>
        <v>15</v>
      </c>
      <c r="B396" s="52">
        <v>4307</v>
      </c>
      <c r="C396" s="53"/>
      <c r="D396" s="54"/>
      <c r="E396" s="54"/>
    </row>
    <row r="397" spans="1:5" ht="20.25" hidden="1">
      <c r="A397" s="51">
        <f t="shared" si="18"/>
        <v>16</v>
      </c>
      <c r="B397" s="52">
        <v>4309</v>
      </c>
      <c r="C397" s="53"/>
      <c r="D397" s="54"/>
      <c r="E397" s="54"/>
    </row>
    <row r="398" spans="1:5" ht="20.25" hidden="1">
      <c r="A398" s="51">
        <f t="shared" si="18"/>
        <v>17</v>
      </c>
      <c r="B398" s="52">
        <v>4367</v>
      </c>
      <c r="C398" s="53"/>
      <c r="D398" s="54"/>
      <c r="E398" s="54"/>
    </row>
    <row r="399" spans="1:5" ht="20.25" hidden="1">
      <c r="A399" s="51">
        <f t="shared" si="18"/>
        <v>18</v>
      </c>
      <c r="B399" s="52">
        <v>4369</v>
      </c>
      <c r="C399" s="53"/>
      <c r="D399" s="54"/>
      <c r="E399" s="54"/>
    </row>
    <row r="400" spans="1:5" ht="20.25" hidden="1">
      <c r="A400" s="51" t="s">
        <v>1</v>
      </c>
      <c r="B400" s="52" t="s">
        <v>3</v>
      </c>
      <c r="C400" s="53"/>
      <c r="D400" s="54"/>
      <c r="E400" s="62"/>
    </row>
    <row r="401" spans="1:5" ht="20.25" hidden="1">
      <c r="A401" s="51"/>
      <c r="B401" s="55" t="s">
        <v>5</v>
      </c>
      <c r="C401" s="53"/>
      <c r="D401" s="53"/>
      <c r="E401" s="53"/>
    </row>
    <row r="402" spans="1:5" ht="20.25" hidden="1">
      <c r="A402" s="41"/>
      <c r="B402" s="42"/>
      <c r="C402" s="56"/>
      <c r="D402" s="56"/>
      <c r="E402" s="56"/>
    </row>
    <row r="403" spans="1:5" ht="20.25" hidden="1">
      <c r="A403" s="41"/>
      <c r="B403" s="42"/>
      <c r="C403" s="57"/>
      <c r="D403" s="57"/>
      <c r="E403" s="57"/>
    </row>
    <row r="404" spans="1:5" ht="40.5" customHeight="1">
      <c r="A404" s="21">
        <v>9</v>
      </c>
      <c r="B404" s="102" t="s">
        <v>33</v>
      </c>
      <c r="C404" s="102"/>
      <c r="D404" s="102"/>
      <c r="E404" s="102"/>
    </row>
    <row r="405" spans="1:5" ht="20.25">
      <c r="A405" s="23"/>
      <c r="B405" s="24"/>
      <c r="C405" s="25"/>
      <c r="D405" s="25"/>
      <c r="E405" s="26"/>
    </row>
    <row r="406" spans="1:5" ht="20.25">
      <c r="A406" s="65" t="s">
        <v>4</v>
      </c>
      <c r="B406" s="73" t="s">
        <v>12</v>
      </c>
      <c r="C406" s="74" t="s">
        <v>29</v>
      </c>
      <c r="D406" s="74" t="s">
        <v>30</v>
      </c>
      <c r="E406" s="75" t="s">
        <v>31</v>
      </c>
    </row>
    <row r="407" spans="1:5" ht="20.25">
      <c r="A407" s="66" t="s">
        <v>0</v>
      </c>
      <c r="B407" s="67" t="s">
        <v>2</v>
      </c>
      <c r="C407" s="68">
        <f>SUM(C408:C426)</f>
        <v>219200</v>
      </c>
      <c r="D407" s="68">
        <f>SUM(D408:D426)-768407</f>
        <v>152137</v>
      </c>
      <c r="E407" s="68">
        <v>152131</v>
      </c>
    </row>
    <row r="408" spans="1:5" ht="20.25" hidden="1">
      <c r="A408" s="66">
        <v>1</v>
      </c>
      <c r="B408" s="67">
        <v>2910</v>
      </c>
      <c r="C408" s="68">
        <v>0</v>
      </c>
      <c r="D408" s="68">
        <v>768407</v>
      </c>
      <c r="E408" s="68">
        <v>768406.77</v>
      </c>
    </row>
    <row r="409" spans="1:5" ht="20.25" hidden="1">
      <c r="A409" s="66">
        <f>A408+1</f>
        <v>2</v>
      </c>
      <c r="B409" s="67">
        <v>4017</v>
      </c>
      <c r="C409" s="68">
        <v>44200</v>
      </c>
      <c r="D409" s="76">
        <v>16072</v>
      </c>
      <c r="E409" s="76">
        <v>16071.98</v>
      </c>
    </row>
    <row r="410" spans="1:5" ht="20.25" hidden="1">
      <c r="A410" s="66">
        <f aca="true" t="shared" si="19" ref="A410:A416">A409+1</f>
        <v>3</v>
      </c>
      <c r="B410" s="67">
        <v>4019</v>
      </c>
      <c r="C410" s="68">
        <v>7800</v>
      </c>
      <c r="D410" s="76">
        <v>2837</v>
      </c>
      <c r="E410" s="76">
        <v>2836.21</v>
      </c>
    </row>
    <row r="411" spans="1:5" ht="20.25" hidden="1">
      <c r="A411" s="66">
        <f t="shared" si="19"/>
        <v>4</v>
      </c>
      <c r="B411" s="67">
        <v>4047</v>
      </c>
      <c r="C411" s="68">
        <v>13600</v>
      </c>
      <c r="D411" s="76">
        <v>9191</v>
      </c>
      <c r="E411" s="76">
        <v>9190.95</v>
      </c>
    </row>
    <row r="412" spans="1:5" ht="20.25" hidden="1">
      <c r="A412" s="66">
        <f t="shared" si="19"/>
        <v>5</v>
      </c>
      <c r="B412" s="67">
        <v>4049</v>
      </c>
      <c r="C412" s="68">
        <v>2400</v>
      </c>
      <c r="D412" s="76">
        <v>1622</v>
      </c>
      <c r="E412" s="76">
        <v>1621.93</v>
      </c>
    </row>
    <row r="413" spans="1:5" ht="20.25" hidden="1">
      <c r="A413" s="66">
        <f t="shared" si="19"/>
        <v>6</v>
      </c>
      <c r="B413" s="67">
        <v>4117</v>
      </c>
      <c r="C413" s="68">
        <v>23630</v>
      </c>
      <c r="D413" s="76">
        <v>8578</v>
      </c>
      <c r="E413" s="76">
        <v>8577.26</v>
      </c>
    </row>
    <row r="414" spans="1:5" ht="20.25" hidden="1">
      <c r="A414" s="66">
        <f t="shared" si="19"/>
        <v>7</v>
      </c>
      <c r="B414" s="67">
        <v>4119</v>
      </c>
      <c r="C414" s="68">
        <v>4170</v>
      </c>
      <c r="D414" s="76">
        <v>1514</v>
      </c>
      <c r="E414" s="76">
        <v>1513.62</v>
      </c>
    </row>
    <row r="415" spans="1:5" ht="20.25" hidden="1">
      <c r="A415" s="66">
        <f t="shared" si="19"/>
        <v>8</v>
      </c>
      <c r="B415" s="67">
        <v>4127</v>
      </c>
      <c r="C415" s="68">
        <v>2550</v>
      </c>
      <c r="D415" s="76">
        <v>1106</v>
      </c>
      <c r="E415" s="76">
        <v>1105.79</v>
      </c>
    </row>
    <row r="416" spans="1:5" ht="20.25" hidden="1">
      <c r="A416" s="66">
        <f t="shared" si="19"/>
        <v>9</v>
      </c>
      <c r="B416" s="67">
        <v>4129</v>
      </c>
      <c r="C416" s="68">
        <v>450</v>
      </c>
      <c r="D416" s="76">
        <v>196</v>
      </c>
      <c r="E416" s="76">
        <v>195.14</v>
      </c>
    </row>
    <row r="417" spans="1:5" ht="20.25" hidden="1">
      <c r="A417" s="66">
        <f>A416+1</f>
        <v>10</v>
      </c>
      <c r="B417" s="67">
        <v>4177</v>
      </c>
      <c r="C417" s="68">
        <v>42500</v>
      </c>
      <c r="D417" s="76">
        <v>61341</v>
      </c>
      <c r="E417" s="76">
        <v>61340.69</v>
      </c>
    </row>
    <row r="418" spans="1:5" ht="20.25" hidden="1">
      <c r="A418" s="66">
        <f aca="true" t="shared" si="20" ref="A418:A426">A417+1</f>
        <v>11</v>
      </c>
      <c r="B418" s="67">
        <v>4179</v>
      </c>
      <c r="C418" s="68">
        <v>7500</v>
      </c>
      <c r="D418" s="76">
        <v>10825</v>
      </c>
      <c r="E418" s="76">
        <v>10824.82</v>
      </c>
    </row>
    <row r="419" spans="1:5" ht="20.25" hidden="1">
      <c r="A419" s="66">
        <f t="shared" si="20"/>
        <v>12</v>
      </c>
      <c r="B419" s="67">
        <v>4217</v>
      </c>
      <c r="C419" s="68">
        <v>4250</v>
      </c>
      <c r="D419" s="76">
        <v>169</v>
      </c>
      <c r="E419" s="76">
        <v>168.28</v>
      </c>
    </row>
    <row r="420" spans="1:5" ht="20.25" hidden="1">
      <c r="A420" s="66">
        <f t="shared" si="20"/>
        <v>13</v>
      </c>
      <c r="B420" s="67">
        <v>4219</v>
      </c>
      <c r="C420" s="68">
        <v>750</v>
      </c>
      <c r="D420" s="76">
        <v>30</v>
      </c>
      <c r="E420" s="76">
        <v>29.7</v>
      </c>
    </row>
    <row r="421" spans="1:5" ht="20.25" hidden="1">
      <c r="A421" s="66">
        <f t="shared" si="20"/>
        <v>14</v>
      </c>
      <c r="B421" s="67">
        <v>4307</v>
      </c>
      <c r="C421" s="68">
        <v>51000</v>
      </c>
      <c r="D421" s="76">
        <v>31828</v>
      </c>
      <c r="E421" s="76">
        <v>31827.99</v>
      </c>
    </row>
    <row r="422" spans="1:5" ht="20.25" hidden="1">
      <c r="A422" s="66">
        <f t="shared" si="20"/>
        <v>15</v>
      </c>
      <c r="B422" s="67">
        <v>4309</v>
      </c>
      <c r="C422" s="68">
        <v>9000</v>
      </c>
      <c r="D422" s="76">
        <v>5617</v>
      </c>
      <c r="E422" s="76">
        <v>5616.74</v>
      </c>
    </row>
    <row r="423" spans="1:5" ht="20.25" hidden="1">
      <c r="A423" s="66">
        <f t="shared" si="20"/>
        <v>16</v>
      </c>
      <c r="B423" s="67">
        <v>4367</v>
      </c>
      <c r="C423" s="68">
        <v>1190</v>
      </c>
      <c r="D423" s="76">
        <v>503</v>
      </c>
      <c r="E423" s="76">
        <v>502.92</v>
      </c>
    </row>
    <row r="424" spans="1:5" ht="20.25" hidden="1">
      <c r="A424" s="66">
        <f t="shared" si="20"/>
        <v>17</v>
      </c>
      <c r="B424" s="67">
        <v>4369</v>
      </c>
      <c r="C424" s="68">
        <v>210</v>
      </c>
      <c r="D424" s="76">
        <v>89</v>
      </c>
      <c r="E424" s="76">
        <v>88.75</v>
      </c>
    </row>
    <row r="425" spans="1:5" ht="20.25" hidden="1">
      <c r="A425" s="66">
        <f t="shared" si="20"/>
        <v>18</v>
      </c>
      <c r="B425" s="67">
        <v>4417</v>
      </c>
      <c r="C425" s="68">
        <v>3400</v>
      </c>
      <c r="D425" s="76">
        <v>526</v>
      </c>
      <c r="E425" s="76">
        <v>525.71</v>
      </c>
    </row>
    <row r="426" spans="1:5" ht="20.25" hidden="1">
      <c r="A426" s="66">
        <f t="shared" si="20"/>
        <v>19</v>
      </c>
      <c r="B426" s="67">
        <v>4419</v>
      </c>
      <c r="C426" s="68">
        <v>600</v>
      </c>
      <c r="D426" s="76">
        <v>93</v>
      </c>
      <c r="E426" s="76">
        <v>92.78</v>
      </c>
    </row>
    <row r="427" spans="1:5" ht="20.25">
      <c r="A427" s="66" t="s">
        <v>1</v>
      </c>
      <c r="B427" s="67" t="s">
        <v>3</v>
      </c>
      <c r="C427" s="68">
        <v>0</v>
      </c>
      <c r="D427" s="76">
        <v>0</v>
      </c>
      <c r="E427" s="68">
        <v>0</v>
      </c>
    </row>
    <row r="428" spans="1:5" ht="20.25">
      <c r="A428" s="66"/>
      <c r="B428" s="71" t="s">
        <v>5</v>
      </c>
      <c r="C428" s="68">
        <v>219200</v>
      </c>
      <c r="D428" s="68">
        <f>D407</f>
        <v>152137</v>
      </c>
      <c r="E428" s="68">
        <f>E407</f>
        <v>152131</v>
      </c>
    </row>
    <row r="429" spans="1:5" ht="20.25">
      <c r="A429" s="37"/>
      <c r="B429" s="38"/>
      <c r="C429" s="40"/>
      <c r="D429" s="40"/>
      <c r="E429" s="40"/>
    </row>
    <row r="430" spans="1:5" ht="51" customHeight="1">
      <c r="A430" s="21">
        <v>10</v>
      </c>
      <c r="B430" s="102" t="s">
        <v>34</v>
      </c>
      <c r="C430" s="102"/>
      <c r="D430" s="102"/>
      <c r="E430" s="102"/>
    </row>
    <row r="431" spans="1:5" ht="21.75" customHeight="1">
      <c r="A431" s="23"/>
      <c r="B431" s="24"/>
      <c r="C431" s="25"/>
      <c r="D431" s="25"/>
      <c r="E431" s="26"/>
    </row>
    <row r="432" spans="1:5" ht="20.25">
      <c r="A432" s="72" t="s">
        <v>4</v>
      </c>
      <c r="B432" s="73" t="s">
        <v>12</v>
      </c>
      <c r="C432" s="74" t="s">
        <v>29</v>
      </c>
      <c r="D432" s="74" t="s">
        <v>30</v>
      </c>
      <c r="E432" s="75" t="s">
        <v>31</v>
      </c>
    </row>
    <row r="433" spans="1:5" ht="19.5" customHeight="1">
      <c r="A433" s="66" t="s">
        <v>0</v>
      </c>
      <c r="B433" s="67" t="s">
        <v>2</v>
      </c>
      <c r="C433" s="68">
        <f>SUM(C434:C453)</f>
        <v>0</v>
      </c>
      <c r="D433" s="68">
        <f>SUM(D434:D453)</f>
        <v>806830</v>
      </c>
      <c r="E433" s="68">
        <f>SUM(E434:E453)</f>
        <v>468995.69000000006</v>
      </c>
    </row>
    <row r="434" spans="1:5" ht="20.25" hidden="1">
      <c r="A434" s="66">
        <v>1</v>
      </c>
      <c r="B434" s="67">
        <v>4017</v>
      </c>
      <c r="C434" s="68">
        <v>0</v>
      </c>
      <c r="D434" s="76">
        <v>116246</v>
      </c>
      <c r="E434" s="76">
        <v>76313.86</v>
      </c>
    </row>
    <row r="435" spans="1:5" ht="20.25" hidden="1">
      <c r="A435" s="66">
        <f>A434+1</f>
        <v>2</v>
      </c>
      <c r="B435" s="67">
        <v>4019</v>
      </c>
      <c r="C435" s="68">
        <v>0</v>
      </c>
      <c r="D435" s="76">
        <v>20514</v>
      </c>
      <c r="E435" s="76">
        <v>13467.16</v>
      </c>
    </row>
    <row r="436" spans="1:5" ht="20.25" hidden="1">
      <c r="A436" s="66">
        <f aca="true" t="shared" si="21" ref="A436:A442">A435+1</f>
        <v>3</v>
      </c>
      <c r="B436" s="67">
        <v>4117</v>
      </c>
      <c r="C436" s="68">
        <v>0</v>
      </c>
      <c r="D436" s="76">
        <v>27974</v>
      </c>
      <c r="E436" s="76">
        <v>13484.44</v>
      </c>
    </row>
    <row r="437" spans="1:5" ht="20.25" hidden="1">
      <c r="A437" s="66">
        <f t="shared" si="21"/>
        <v>4</v>
      </c>
      <c r="B437" s="67">
        <v>4119</v>
      </c>
      <c r="C437" s="68">
        <v>0</v>
      </c>
      <c r="D437" s="76">
        <v>4936</v>
      </c>
      <c r="E437" s="76">
        <v>2379.59</v>
      </c>
    </row>
    <row r="438" spans="1:5" ht="20.25" hidden="1">
      <c r="A438" s="66">
        <f t="shared" si="21"/>
        <v>5</v>
      </c>
      <c r="B438" s="67">
        <v>4127</v>
      </c>
      <c r="C438" s="68">
        <v>0</v>
      </c>
      <c r="D438" s="76">
        <v>3986</v>
      </c>
      <c r="E438" s="76">
        <v>1892.1</v>
      </c>
    </row>
    <row r="439" spans="1:5" ht="20.25" hidden="1">
      <c r="A439" s="66">
        <f t="shared" si="21"/>
        <v>6</v>
      </c>
      <c r="B439" s="67">
        <v>4129</v>
      </c>
      <c r="C439" s="68">
        <v>0</v>
      </c>
      <c r="D439" s="76">
        <v>704</v>
      </c>
      <c r="E439" s="76">
        <v>333.92</v>
      </c>
    </row>
    <row r="440" spans="1:5" ht="20.25" hidden="1">
      <c r="A440" s="66">
        <f t="shared" si="21"/>
        <v>7</v>
      </c>
      <c r="B440" s="67">
        <v>4177</v>
      </c>
      <c r="C440" s="68">
        <v>0</v>
      </c>
      <c r="D440" s="76">
        <v>84626</v>
      </c>
      <c r="E440" s="76">
        <v>29092.79</v>
      </c>
    </row>
    <row r="441" spans="1:5" ht="20.25" hidden="1">
      <c r="A441" s="66">
        <f t="shared" si="21"/>
        <v>8</v>
      </c>
      <c r="B441" s="67">
        <v>4179</v>
      </c>
      <c r="C441" s="68">
        <v>0</v>
      </c>
      <c r="D441" s="76">
        <v>14934</v>
      </c>
      <c r="E441" s="76">
        <v>5134.02</v>
      </c>
    </row>
    <row r="442" spans="1:5" ht="20.25" hidden="1">
      <c r="A442" s="66">
        <f t="shared" si="21"/>
        <v>9</v>
      </c>
      <c r="B442" s="67">
        <v>4217</v>
      </c>
      <c r="C442" s="68">
        <v>0</v>
      </c>
      <c r="D442" s="76">
        <v>111575</v>
      </c>
      <c r="E442" s="76">
        <v>100684.24</v>
      </c>
    </row>
    <row r="443" spans="1:5" ht="20.25" hidden="1">
      <c r="A443" s="66">
        <f>A442+1</f>
        <v>10</v>
      </c>
      <c r="B443" s="67">
        <v>4219</v>
      </c>
      <c r="C443" s="68">
        <v>0</v>
      </c>
      <c r="D443" s="76">
        <v>19690</v>
      </c>
      <c r="E443" s="76">
        <v>17767.81</v>
      </c>
    </row>
    <row r="444" spans="1:5" ht="20.25" hidden="1">
      <c r="A444" s="66">
        <f aca="true" t="shared" si="22" ref="A444:A453">A443+1</f>
        <v>11</v>
      </c>
      <c r="B444" s="67">
        <v>4247</v>
      </c>
      <c r="C444" s="68">
        <v>0</v>
      </c>
      <c r="D444" s="76">
        <v>163226</v>
      </c>
      <c r="E444" s="76">
        <v>127751.22</v>
      </c>
    </row>
    <row r="445" spans="1:5" ht="20.25" hidden="1">
      <c r="A445" s="66">
        <f t="shared" si="22"/>
        <v>12</v>
      </c>
      <c r="B445" s="67">
        <v>4249</v>
      </c>
      <c r="C445" s="68">
        <v>0</v>
      </c>
      <c r="D445" s="76">
        <v>28804</v>
      </c>
      <c r="E445" s="76">
        <v>22544.33</v>
      </c>
    </row>
    <row r="446" spans="1:5" ht="20.25" hidden="1">
      <c r="A446" s="66">
        <f>A443+1</f>
        <v>11</v>
      </c>
      <c r="B446" s="67">
        <v>4267</v>
      </c>
      <c r="C446" s="68">
        <v>0</v>
      </c>
      <c r="D446" s="76">
        <v>4590</v>
      </c>
      <c r="E446" s="76">
        <v>0</v>
      </c>
    </row>
    <row r="447" spans="1:5" ht="20.25" hidden="1">
      <c r="A447" s="66">
        <f t="shared" si="22"/>
        <v>12</v>
      </c>
      <c r="B447" s="67">
        <v>4269</v>
      </c>
      <c r="C447" s="68">
        <v>0</v>
      </c>
      <c r="D447" s="76">
        <v>810</v>
      </c>
      <c r="E447" s="76">
        <v>0</v>
      </c>
    </row>
    <row r="448" spans="1:5" ht="20.25" hidden="1">
      <c r="A448" s="66">
        <f t="shared" si="22"/>
        <v>13</v>
      </c>
      <c r="B448" s="67">
        <v>4307</v>
      </c>
      <c r="C448" s="68">
        <v>0</v>
      </c>
      <c r="D448" s="76">
        <v>105774</v>
      </c>
      <c r="E448" s="76">
        <v>8603.88</v>
      </c>
    </row>
    <row r="449" spans="1:5" ht="20.25" hidden="1">
      <c r="A449" s="66">
        <f t="shared" si="22"/>
        <v>14</v>
      </c>
      <c r="B449" s="67">
        <v>4309</v>
      </c>
      <c r="C449" s="68">
        <v>0</v>
      </c>
      <c r="D449" s="76">
        <v>18666</v>
      </c>
      <c r="E449" s="76">
        <v>1518.33</v>
      </c>
    </row>
    <row r="450" spans="1:5" ht="20.25" hidden="1">
      <c r="A450" s="66">
        <f t="shared" si="22"/>
        <v>15</v>
      </c>
      <c r="B450" s="67">
        <v>4407</v>
      </c>
      <c r="C450" s="68">
        <v>0</v>
      </c>
      <c r="D450" s="76">
        <v>54549</v>
      </c>
      <c r="E450" s="76">
        <v>34765</v>
      </c>
    </row>
    <row r="451" spans="1:5" ht="20.25" hidden="1">
      <c r="A451" s="66">
        <f t="shared" si="22"/>
        <v>16</v>
      </c>
      <c r="B451" s="67">
        <v>4409</v>
      </c>
      <c r="C451" s="68">
        <v>0</v>
      </c>
      <c r="D451" s="76">
        <v>9626</v>
      </c>
      <c r="E451" s="76">
        <v>6135</v>
      </c>
    </row>
    <row r="452" spans="1:5" ht="20.25" hidden="1">
      <c r="A452" s="66">
        <f t="shared" si="22"/>
        <v>17</v>
      </c>
      <c r="B452" s="67">
        <v>4417</v>
      </c>
      <c r="C452" s="68">
        <v>0</v>
      </c>
      <c r="D452" s="76">
        <v>13260</v>
      </c>
      <c r="E452" s="76">
        <v>6058.8</v>
      </c>
    </row>
    <row r="453" spans="1:5" ht="20.25" hidden="1">
      <c r="A453" s="66">
        <f t="shared" si="22"/>
        <v>18</v>
      </c>
      <c r="B453" s="67">
        <v>4419</v>
      </c>
      <c r="C453" s="68">
        <v>0</v>
      </c>
      <c r="D453" s="76">
        <v>2340</v>
      </c>
      <c r="E453" s="76">
        <v>1069.2</v>
      </c>
    </row>
    <row r="454" spans="1:5" ht="20.25">
      <c r="A454" s="66" t="s">
        <v>1</v>
      </c>
      <c r="B454" s="67" t="s">
        <v>3</v>
      </c>
      <c r="C454" s="68">
        <v>0</v>
      </c>
      <c r="D454" s="76">
        <v>0</v>
      </c>
      <c r="E454" s="68">
        <v>0</v>
      </c>
    </row>
    <row r="455" spans="1:5" ht="20.25">
      <c r="A455" s="66"/>
      <c r="B455" s="71" t="s">
        <v>5</v>
      </c>
      <c r="C455" s="68">
        <v>0</v>
      </c>
      <c r="D455" s="68">
        <v>806830</v>
      </c>
      <c r="E455" s="68">
        <v>468996</v>
      </c>
    </row>
    <row r="456" spans="1:5" ht="20.25">
      <c r="A456" s="41"/>
      <c r="B456" s="42"/>
      <c r="C456" s="57"/>
      <c r="D456" s="57"/>
      <c r="E456" s="57"/>
    </row>
    <row r="457" spans="1:5" ht="72" customHeight="1">
      <c r="A457" s="45">
        <v>11</v>
      </c>
      <c r="B457" s="102" t="s">
        <v>35</v>
      </c>
      <c r="C457" s="102"/>
      <c r="D457" s="102"/>
      <c r="E457" s="102"/>
    </row>
    <row r="458" spans="1:5" ht="20.25">
      <c r="A458" s="41"/>
      <c r="B458" s="42"/>
      <c r="C458" s="57"/>
      <c r="D458" s="57"/>
      <c r="E458" s="57"/>
    </row>
    <row r="459" spans="1:5" ht="20.25">
      <c r="A459" s="82" t="s">
        <v>4</v>
      </c>
      <c r="B459" s="83" t="s">
        <v>12</v>
      </c>
      <c r="C459" s="84" t="s">
        <v>29</v>
      </c>
      <c r="D459" s="84" t="s">
        <v>30</v>
      </c>
      <c r="E459" s="85" t="s">
        <v>31</v>
      </c>
    </row>
    <row r="460" spans="1:5" ht="20.25">
      <c r="A460" s="77" t="s">
        <v>0</v>
      </c>
      <c r="B460" s="78" t="s">
        <v>2</v>
      </c>
      <c r="C460" s="79">
        <v>238275</v>
      </c>
      <c r="D460" s="79">
        <v>346246</v>
      </c>
      <c r="E460" s="79">
        <v>315204</v>
      </c>
    </row>
    <row r="461" spans="1:5" ht="20.25">
      <c r="A461" s="77" t="s">
        <v>1</v>
      </c>
      <c r="B461" s="78" t="s">
        <v>3</v>
      </c>
      <c r="C461" s="79">
        <v>0</v>
      </c>
      <c r="D461" s="80">
        <v>0</v>
      </c>
      <c r="E461" s="92">
        <v>0</v>
      </c>
    </row>
    <row r="462" spans="1:5" ht="20.25">
      <c r="A462" s="77"/>
      <c r="B462" s="81" t="s">
        <v>5</v>
      </c>
      <c r="C462" s="79">
        <f>C460+C461</f>
        <v>238275</v>
      </c>
      <c r="D462" s="79">
        <f>D460+D461</f>
        <v>346246</v>
      </c>
      <c r="E462" s="79">
        <f>E460+E461</f>
        <v>315204</v>
      </c>
    </row>
    <row r="463" spans="1:5" ht="20.25">
      <c r="A463" s="41"/>
      <c r="B463" s="42"/>
      <c r="C463" s="57"/>
      <c r="D463" s="57"/>
      <c r="E463" s="57"/>
    </row>
    <row r="464" spans="1:5" ht="94.5" customHeight="1">
      <c r="A464" s="45">
        <v>12</v>
      </c>
      <c r="B464" s="102" t="s">
        <v>49</v>
      </c>
      <c r="C464" s="102"/>
      <c r="D464" s="102"/>
      <c r="E464" s="102"/>
    </row>
    <row r="465" spans="1:5" ht="20.25">
      <c r="A465" s="41"/>
      <c r="B465" s="42"/>
      <c r="C465" s="57"/>
      <c r="D465" s="57"/>
      <c r="E465" s="57"/>
    </row>
    <row r="466" spans="1:5" ht="20.25">
      <c r="A466" s="82" t="s">
        <v>4</v>
      </c>
      <c r="B466" s="83" t="s">
        <v>12</v>
      </c>
      <c r="C466" s="84" t="s">
        <v>29</v>
      </c>
      <c r="D466" s="84" t="s">
        <v>30</v>
      </c>
      <c r="E466" s="85" t="s">
        <v>31</v>
      </c>
    </row>
    <row r="467" spans="1:5" ht="20.25">
      <c r="A467" s="77" t="s">
        <v>0</v>
      </c>
      <c r="B467" s="78" t="s">
        <v>2</v>
      </c>
      <c r="C467" s="79">
        <v>0</v>
      </c>
      <c r="D467" s="79">
        <v>0</v>
      </c>
      <c r="E467" s="79">
        <v>0</v>
      </c>
    </row>
    <row r="468" spans="1:5" ht="20.25">
      <c r="A468" s="77" t="s">
        <v>1</v>
      </c>
      <c r="B468" s="78" t="s">
        <v>3</v>
      </c>
      <c r="C468" s="79">
        <v>81269</v>
      </c>
      <c r="D468" s="80">
        <v>1622</v>
      </c>
      <c r="E468" s="92">
        <v>1622</v>
      </c>
    </row>
    <row r="469" spans="1:5" ht="20.25">
      <c r="A469" s="77"/>
      <c r="B469" s="81" t="s">
        <v>5</v>
      </c>
      <c r="C469" s="79">
        <f>C467+C468</f>
        <v>81269</v>
      </c>
      <c r="D469" s="79">
        <f>D467+D468</f>
        <v>1622</v>
      </c>
      <c r="E469" s="79">
        <f>E467+E468</f>
        <v>1622</v>
      </c>
    </row>
    <row r="470" spans="1:5" ht="20.25">
      <c r="A470" s="41"/>
      <c r="B470" s="42"/>
      <c r="C470" s="57"/>
      <c r="D470" s="57"/>
      <c r="E470" s="57"/>
    </row>
    <row r="471" spans="1:5" ht="49.5" customHeight="1">
      <c r="A471" s="45">
        <v>13</v>
      </c>
      <c r="B471" s="102" t="s">
        <v>37</v>
      </c>
      <c r="C471" s="102"/>
      <c r="D471" s="102"/>
      <c r="E471" s="102"/>
    </row>
    <row r="472" spans="1:5" ht="20.25">
      <c r="A472" s="41"/>
      <c r="B472" s="42"/>
      <c r="C472" s="57"/>
      <c r="D472" s="57"/>
      <c r="E472" s="57"/>
    </row>
    <row r="473" spans="1:5" ht="20.25">
      <c r="A473" s="82" t="s">
        <v>4</v>
      </c>
      <c r="B473" s="83" t="s">
        <v>12</v>
      </c>
      <c r="C473" s="84" t="s">
        <v>29</v>
      </c>
      <c r="D473" s="84" t="s">
        <v>30</v>
      </c>
      <c r="E473" s="85" t="s">
        <v>31</v>
      </c>
    </row>
    <row r="474" spans="1:5" ht="20.25">
      <c r="A474" s="77" t="s">
        <v>0</v>
      </c>
      <c r="B474" s="78" t="s">
        <v>2</v>
      </c>
      <c r="C474" s="79">
        <v>1214041</v>
      </c>
      <c r="D474" s="79">
        <v>1010660</v>
      </c>
      <c r="E474" s="79">
        <v>868746.85</v>
      </c>
    </row>
    <row r="475" spans="1:5" ht="20.25">
      <c r="A475" s="77" t="s">
        <v>1</v>
      </c>
      <c r="B475" s="78" t="s">
        <v>3</v>
      </c>
      <c r="C475" s="79">
        <v>0</v>
      </c>
      <c r="D475" s="80">
        <v>0</v>
      </c>
      <c r="E475" s="92">
        <v>0</v>
      </c>
    </row>
    <row r="476" spans="1:5" ht="20.25">
      <c r="A476" s="77"/>
      <c r="B476" s="81" t="s">
        <v>5</v>
      </c>
      <c r="C476" s="79">
        <f>C474+C475</f>
        <v>1214041</v>
      </c>
      <c r="D476" s="79">
        <f>D474+D475</f>
        <v>1010660</v>
      </c>
      <c r="E476" s="79">
        <f>E474+E475</f>
        <v>868746.85</v>
      </c>
    </row>
    <row r="477" spans="1:5" ht="20.25">
      <c r="A477" s="41"/>
      <c r="B477" s="42"/>
      <c r="C477" s="57"/>
      <c r="D477" s="57"/>
      <c r="E477" s="57"/>
    </row>
    <row r="478" spans="1:5" ht="51" customHeight="1">
      <c r="A478" s="45">
        <v>14</v>
      </c>
      <c r="B478" s="102" t="s">
        <v>38</v>
      </c>
      <c r="C478" s="102"/>
      <c r="D478" s="102"/>
      <c r="E478" s="102"/>
    </row>
    <row r="479" spans="1:5" ht="20.25">
      <c r="A479" s="41"/>
      <c r="B479" s="42"/>
      <c r="C479" s="57"/>
      <c r="D479" s="57"/>
      <c r="E479" s="57"/>
    </row>
    <row r="480" spans="1:5" ht="20.25">
      <c r="A480" s="82" t="s">
        <v>4</v>
      </c>
      <c r="B480" s="83" t="s">
        <v>12</v>
      </c>
      <c r="C480" s="84" t="s">
        <v>29</v>
      </c>
      <c r="D480" s="84" t="s">
        <v>30</v>
      </c>
      <c r="E480" s="85" t="s">
        <v>31</v>
      </c>
    </row>
    <row r="481" spans="1:5" ht="20.25">
      <c r="A481" s="77" t="s">
        <v>0</v>
      </c>
      <c r="B481" s="78" t="s">
        <v>2</v>
      </c>
      <c r="C481" s="79">
        <v>0</v>
      </c>
      <c r="D481" s="79">
        <v>626429</v>
      </c>
      <c r="E481" s="79">
        <v>624878.72</v>
      </c>
    </row>
    <row r="482" spans="1:5" ht="20.25">
      <c r="A482" s="77" t="s">
        <v>1</v>
      </c>
      <c r="B482" s="78" t="s">
        <v>3</v>
      </c>
      <c r="C482" s="79">
        <v>0</v>
      </c>
      <c r="D482" s="80">
        <v>0</v>
      </c>
      <c r="E482" s="92">
        <v>0</v>
      </c>
    </row>
    <row r="483" spans="1:5" ht="20.25">
      <c r="A483" s="77"/>
      <c r="B483" s="81" t="s">
        <v>5</v>
      </c>
      <c r="C483" s="79">
        <f>C481+C482</f>
        <v>0</v>
      </c>
      <c r="D483" s="79">
        <f>D481+D482</f>
        <v>626429</v>
      </c>
      <c r="E483" s="79">
        <f>E481+E482</f>
        <v>624878.72</v>
      </c>
    </row>
    <row r="484" spans="1:5" ht="20.25">
      <c r="A484" s="41"/>
      <c r="B484" s="42"/>
      <c r="C484" s="57"/>
      <c r="D484" s="57"/>
      <c r="E484" s="57"/>
    </row>
    <row r="485" spans="1:5" ht="85.5" customHeight="1">
      <c r="A485" s="45">
        <v>15</v>
      </c>
      <c r="B485" s="102" t="s">
        <v>54</v>
      </c>
      <c r="C485" s="102"/>
      <c r="D485" s="102"/>
      <c r="E485" s="102"/>
    </row>
    <row r="486" spans="1:5" ht="20.25">
      <c r="A486" s="41"/>
      <c r="B486" s="42"/>
      <c r="C486" s="57"/>
      <c r="D486" s="57"/>
      <c r="E486" s="57"/>
    </row>
    <row r="487" spans="1:5" ht="20.25">
      <c r="A487" s="82" t="s">
        <v>4</v>
      </c>
      <c r="B487" s="83" t="s">
        <v>12</v>
      </c>
      <c r="C487" s="84" t="s">
        <v>29</v>
      </c>
      <c r="D487" s="84" t="s">
        <v>30</v>
      </c>
      <c r="E487" s="85" t="s">
        <v>31</v>
      </c>
    </row>
    <row r="488" spans="1:5" ht="20.25">
      <c r="A488" s="77" t="s">
        <v>0</v>
      </c>
      <c r="B488" s="78" t="s">
        <v>2</v>
      </c>
      <c r="C488" s="79">
        <v>0</v>
      </c>
      <c r="D488" s="79">
        <v>0</v>
      </c>
      <c r="E488" s="79">
        <v>0</v>
      </c>
    </row>
    <row r="489" spans="1:5" ht="20.25">
      <c r="A489" s="77" t="s">
        <v>1</v>
      </c>
      <c r="B489" s="78" t="s">
        <v>3</v>
      </c>
      <c r="C489" s="79">
        <v>1534047</v>
      </c>
      <c r="D489" s="80">
        <v>994297</v>
      </c>
      <c r="E489" s="92">
        <v>943765.09</v>
      </c>
    </row>
    <row r="490" spans="1:5" ht="20.25">
      <c r="A490" s="77"/>
      <c r="B490" s="81" t="s">
        <v>5</v>
      </c>
      <c r="C490" s="79">
        <f>C488+C489</f>
        <v>1534047</v>
      </c>
      <c r="D490" s="79">
        <f>D488+D489</f>
        <v>994297</v>
      </c>
      <c r="E490" s="79">
        <f>E488+E489</f>
        <v>943765.09</v>
      </c>
    </row>
    <row r="491" spans="1:5" ht="20.25">
      <c r="A491" s="41"/>
      <c r="B491" s="42"/>
      <c r="C491" s="57"/>
      <c r="D491" s="57"/>
      <c r="E491" s="57"/>
    </row>
    <row r="492" spans="1:5" ht="43.5" customHeight="1">
      <c r="A492" s="21">
        <v>16</v>
      </c>
      <c r="B492" s="102" t="s">
        <v>36</v>
      </c>
      <c r="C492" s="102"/>
      <c r="D492" s="102"/>
      <c r="E492" s="102"/>
    </row>
    <row r="493" spans="1:5" ht="20.25">
      <c r="A493" s="23"/>
      <c r="B493" s="24"/>
      <c r="C493" s="25"/>
      <c r="D493" s="25"/>
      <c r="E493" s="26"/>
    </row>
    <row r="494" spans="1:5" ht="20.25">
      <c r="A494" s="72" t="s">
        <v>4</v>
      </c>
      <c r="B494" s="73" t="s">
        <v>12</v>
      </c>
      <c r="C494" s="74" t="s">
        <v>29</v>
      </c>
      <c r="D494" s="74" t="s">
        <v>30</v>
      </c>
      <c r="E494" s="75" t="s">
        <v>31</v>
      </c>
    </row>
    <row r="495" spans="1:5" ht="20.25">
      <c r="A495" s="66" t="s">
        <v>0</v>
      </c>
      <c r="B495" s="67" t="s">
        <v>2</v>
      </c>
      <c r="C495" s="68">
        <v>0</v>
      </c>
      <c r="D495" s="68">
        <v>20000</v>
      </c>
      <c r="E495" s="68">
        <v>19498</v>
      </c>
    </row>
    <row r="496" spans="1:5" ht="20.25">
      <c r="A496" s="66" t="s">
        <v>1</v>
      </c>
      <c r="B496" s="67" t="s">
        <v>3</v>
      </c>
      <c r="C496" s="68">
        <v>0</v>
      </c>
      <c r="D496" s="76">
        <v>0</v>
      </c>
      <c r="E496" s="68">
        <v>0</v>
      </c>
    </row>
    <row r="497" spans="1:5" ht="20.25">
      <c r="A497" s="66"/>
      <c r="B497" s="71" t="s">
        <v>5</v>
      </c>
      <c r="C497" s="68">
        <v>0</v>
      </c>
      <c r="D497" s="68">
        <v>20000</v>
      </c>
      <c r="E497" s="68">
        <v>19498</v>
      </c>
    </row>
    <row r="498" spans="1:5" ht="20.25">
      <c r="A498" s="41"/>
      <c r="B498" s="42"/>
      <c r="C498" s="57"/>
      <c r="D498" s="57"/>
      <c r="E498" s="57"/>
    </row>
    <row r="499" spans="1:5" ht="20.25" customHeight="1">
      <c r="A499" s="21">
        <v>17</v>
      </c>
      <c r="B499" s="102" t="s">
        <v>50</v>
      </c>
      <c r="C499" s="102"/>
      <c r="D499" s="102"/>
      <c r="E499" s="102"/>
    </row>
    <row r="500" spans="1:5" ht="20.25">
      <c r="A500" s="23"/>
      <c r="B500" s="24"/>
      <c r="C500" s="25"/>
      <c r="D500" s="25"/>
      <c r="E500" s="26"/>
    </row>
    <row r="501" spans="1:5" ht="20.25">
      <c r="A501" s="72" t="s">
        <v>4</v>
      </c>
      <c r="B501" s="73" t="s">
        <v>12</v>
      </c>
      <c r="C501" s="74" t="s">
        <v>29</v>
      </c>
      <c r="D501" s="74" t="s">
        <v>30</v>
      </c>
      <c r="E501" s="75" t="s">
        <v>31</v>
      </c>
    </row>
    <row r="502" spans="1:5" ht="20.25">
      <c r="A502" s="66" t="s">
        <v>0</v>
      </c>
      <c r="B502" s="67" t="s">
        <v>2</v>
      </c>
      <c r="C502" s="68">
        <v>0</v>
      </c>
      <c r="D502" s="68">
        <v>43050</v>
      </c>
      <c r="E502" s="68">
        <v>43050</v>
      </c>
    </row>
    <row r="503" spans="1:5" ht="20.25">
      <c r="A503" s="66" t="s">
        <v>1</v>
      </c>
      <c r="B503" s="67" t="s">
        <v>3</v>
      </c>
      <c r="C503" s="68">
        <v>0</v>
      </c>
      <c r="D503" s="76">
        <v>0</v>
      </c>
      <c r="E503" s="68">
        <v>0</v>
      </c>
    </row>
    <row r="504" spans="1:5" ht="20.25">
      <c r="A504" s="66"/>
      <c r="B504" s="71" t="s">
        <v>5</v>
      </c>
      <c r="C504" s="68">
        <f>SUM(C502:C503)</f>
        <v>0</v>
      </c>
      <c r="D504" s="68">
        <f>SUM(D502:D503)</f>
        <v>43050</v>
      </c>
      <c r="E504" s="68">
        <f>SUM(E502:E503)</f>
        <v>43050</v>
      </c>
    </row>
    <row r="505" spans="1:5" ht="20.25">
      <c r="A505" s="37"/>
      <c r="B505" s="38"/>
      <c r="C505" s="39"/>
      <c r="D505" s="39"/>
      <c r="E505" s="39"/>
    </row>
    <row r="506" spans="1:5" ht="94.5" customHeight="1">
      <c r="A506" s="21">
        <v>18</v>
      </c>
      <c r="B506" s="102" t="s">
        <v>46</v>
      </c>
      <c r="C506" s="102"/>
      <c r="D506" s="102"/>
      <c r="E506" s="102"/>
    </row>
    <row r="507" spans="1:5" ht="20.25">
      <c r="A507" s="23"/>
      <c r="B507" s="24"/>
      <c r="C507" s="25"/>
      <c r="D507" s="25"/>
      <c r="E507" s="26"/>
    </row>
    <row r="508" spans="1:5" ht="20.25">
      <c r="A508" s="72" t="s">
        <v>4</v>
      </c>
      <c r="B508" s="73" t="s">
        <v>12</v>
      </c>
      <c r="C508" s="74" t="s">
        <v>29</v>
      </c>
      <c r="D508" s="74" t="s">
        <v>30</v>
      </c>
      <c r="E508" s="75" t="s">
        <v>31</v>
      </c>
    </row>
    <row r="509" spans="1:5" ht="20.25">
      <c r="A509" s="66" t="s">
        <v>0</v>
      </c>
      <c r="B509" s="67" t="s">
        <v>2</v>
      </c>
      <c r="C509" s="68"/>
      <c r="D509" s="92">
        <v>30678</v>
      </c>
      <c r="E509" s="92">
        <v>6513</v>
      </c>
    </row>
    <row r="510" spans="1:5" ht="20.25">
      <c r="A510" s="66" t="s">
        <v>1</v>
      </c>
      <c r="B510" s="67" t="s">
        <v>3</v>
      </c>
      <c r="C510" s="68">
        <v>0</v>
      </c>
      <c r="D510" s="76">
        <v>17500</v>
      </c>
      <c r="E510" s="92">
        <v>15993</v>
      </c>
    </row>
    <row r="511" spans="1:5" ht="20.25">
      <c r="A511" s="66"/>
      <c r="B511" s="71" t="s">
        <v>5</v>
      </c>
      <c r="C511" s="68">
        <f>SUM(C509:C510)</f>
        <v>0</v>
      </c>
      <c r="D511" s="68">
        <f>SUM(D509:D510)</f>
        <v>48178</v>
      </c>
      <c r="E511" s="68">
        <f>SUM(E509:E510)</f>
        <v>22506</v>
      </c>
    </row>
    <row r="512" spans="1:5" ht="20.25">
      <c r="A512" s="37"/>
      <c r="B512" s="38"/>
      <c r="C512" s="39"/>
      <c r="D512" s="39"/>
      <c r="E512" s="39"/>
    </row>
    <row r="513" spans="1:5" ht="94.5" customHeight="1">
      <c r="A513" s="21">
        <v>19</v>
      </c>
      <c r="B513" s="102" t="s">
        <v>47</v>
      </c>
      <c r="C513" s="102"/>
      <c r="D513" s="102"/>
      <c r="E513" s="102"/>
    </row>
    <row r="514" spans="1:5" ht="20.25">
      <c r="A514" s="23"/>
      <c r="B514" s="24"/>
      <c r="C514" s="25"/>
      <c r="D514" s="25"/>
      <c r="E514" s="26"/>
    </row>
    <row r="515" spans="1:5" ht="20.25">
      <c r="A515" s="72" t="s">
        <v>4</v>
      </c>
      <c r="B515" s="73" t="s">
        <v>12</v>
      </c>
      <c r="C515" s="74" t="s">
        <v>29</v>
      </c>
      <c r="D515" s="74" t="s">
        <v>30</v>
      </c>
      <c r="E515" s="75" t="s">
        <v>31</v>
      </c>
    </row>
    <row r="516" spans="1:5" ht="20.25">
      <c r="A516" s="66" t="s">
        <v>0</v>
      </c>
      <c r="B516" s="67" t="s">
        <v>2</v>
      </c>
      <c r="C516" s="68">
        <v>0</v>
      </c>
      <c r="D516" s="92">
        <v>27163</v>
      </c>
      <c r="E516" s="92">
        <f>27163-25816.26</f>
        <v>1346.7400000000016</v>
      </c>
    </row>
    <row r="517" spans="1:5" ht="20.25">
      <c r="A517" s="66" t="s">
        <v>1</v>
      </c>
      <c r="B517" s="67" t="s">
        <v>3</v>
      </c>
      <c r="C517" s="68">
        <v>0</v>
      </c>
      <c r="D517" s="76"/>
      <c r="E517" s="92"/>
    </row>
    <row r="518" spans="1:5" ht="20.25">
      <c r="A518" s="66"/>
      <c r="B518" s="71" t="s">
        <v>5</v>
      </c>
      <c r="C518" s="68">
        <f>SUM(C516:C517)</f>
        <v>0</v>
      </c>
      <c r="D518" s="68">
        <f>SUM(D516:D517)</f>
        <v>27163</v>
      </c>
      <c r="E518" s="68">
        <f>SUM(E516:E517)</f>
        <v>1346.7400000000016</v>
      </c>
    </row>
    <row r="519" spans="1:5" ht="20.25">
      <c r="A519" s="37"/>
      <c r="B519" s="38"/>
      <c r="C519" s="39"/>
      <c r="D519" s="39"/>
      <c r="E519" s="39"/>
    </row>
    <row r="520" spans="1:5" ht="78" customHeight="1">
      <c r="A520" s="63">
        <v>20</v>
      </c>
      <c r="B520" s="105" t="s">
        <v>52</v>
      </c>
      <c r="C520" s="105"/>
      <c r="D520" s="105"/>
      <c r="E520" s="105"/>
    </row>
    <row r="521" spans="1:5" ht="20.25">
      <c r="A521" s="37"/>
      <c r="B521" s="38"/>
      <c r="C521" s="39"/>
      <c r="D521" s="39"/>
      <c r="E521" s="39"/>
    </row>
    <row r="522" spans="1:5" ht="20.25">
      <c r="A522" s="72" t="s">
        <v>4</v>
      </c>
      <c r="B522" s="73" t="s">
        <v>12</v>
      </c>
      <c r="C522" s="74" t="s">
        <v>29</v>
      </c>
      <c r="D522" s="74" t="s">
        <v>30</v>
      </c>
      <c r="E522" s="85" t="s">
        <v>31</v>
      </c>
    </row>
    <row r="523" spans="1:5" ht="20.25">
      <c r="A523" s="66" t="s">
        <v>0</v>
      </c>
      <c r="B523" s="67" t="s">
        <v>2</v>
      </c>
      <c r="C523" s="68">
        <v>0</v>
      </c>
      <c r="D523" s="92">
        <v>82973</v>
      </c>
      <c r="E523" s="92">
        <f>82773</f>
        <v>82773</v>
      </c>
    </row>
    <row r="524" spans="1:5" ht="20.25">
      <c r="A524" s="66" t="s">
        <v>1</v>
      </c>
      <c r="B524" s="67" t="s">
        <v>3</v>
      </c>
      <c r="C524" s="68">
        <v>0</v>
      </c>
      <c r="D524" s="76"/>
      <c r="E524" s="92"/>
    </row>
    <row r="525" spans="1:5" ht="20.25">
      <c r="A525" s="66"/>
      <c r="B525" s="71" t="s">
        <v>5</v>
      </c>
      <c r="C525" s="68">
        <f>SUM(C523:C524)</f>
        <v>0</v>
      </c>
      <c r="D525" s="68">
        <f>SUM(D523:D524)</f>
        <v>82973</v>
      </c>
      <c r="E525" s="68">
        <f>SUM(E523:E524)</f>
        <v>82773</v>
      </c>
    </row>
    <row r="526" spans="1:5" ht="20.25">
      <c r="A526" s="37"/>
      <c r="B526" s="38"/>
      <c r="C526" s="39"/>
      <c r="D526" s="39"/>
      <c r="E526" s="39"/>
    </row>
    <row r="527" spans="1:5" ht="69.75" customHeight="1">
      <c r="A527" s="63">
        <v>21</v>
      </c>
      <c r="B527" s="106" t="s">
        <v>48</v>
      </c>
      <c r="C527" s="106"/>
      <c r="D527" s="106"/>
      <c r="E527" s="106"/>
    </row>
    <row r="528" spans="1:5" ht="25.5" customHeight="1">
      <c r="A528" s="63"/>
      <c r="B528" s="13"/>
      <c r="C528" s="13"/>
      <c r="D528" s="13"/>
      <c r="E528" s="13"/>
    </row>
    <row r="529" spans="1:5" ht="20.25">
      <c r="A529" s="72" t="s">
        <v>4</v>
      </c>
      <c r="B529" s="73" t="s">
        <v>12</v>
      </c>
      <c r="C529" s="74" t="s">
        <v>29</v>
      </c>
      <c r="D529" s="74" t="s">
        <v>30</v>
      </c>
      <c r="E529" s="85" t="s">
        <v>31</v>
      </c>
    </row>
    <row r="530" spans="1:5" ht="20.25">
      <c r="A530" s="66" t="s">
        <v>0</v>
      </c>
      <c r="B530" s="67" t="s">
        <v>2</v>
      </c>
      <c r="C530" s="68">
        <v>0</v>
      </c>
      <c r="D530" s="92"/>
      <c r="E530" s="92"/>
    </row>
    <row r="531" spans="1:5" ht="20.25">
      <c r="A531" s="66" t="s">
        <v>1</v>
      </c>
      <c r="B531" s="67" t="s">
        <v>3</v>
      </c>
      <c r="C531" s="68">
        <v>0</v>
      </c>
      <c r="D531" s="76">
        <v>39500</v>
      </c>
      <c r="E531" s="92">
        <v>39500</v>
      </c>
    </row>
    <row r="532" spans="1:5" ht="20.25">
      <c r="A532" s="66"/>
      <c r="B532" s="71" t="s">
        <v>5</v>
      </c>
      <c r="C532" s="68">
        <f>SUM(C530:C531)</f>
        <v>0</v>
      </c>
      <c r="D532" s="68">
        <f>SUM(D530:D531)</f>
        <v>39500</v>
      </c>
      <c r="E532" s="68">
        <f>SUM(E530:E531)</f>
        <v>39500</v>
      </c>
    </row>
    <row r="533" spans="1:5" ht="20.25">
      <c r="A533" s="37"/>
      <c r="B533" s="38"/>
      <c r="C533" s="39"/>
      <c r="D533" s="39"/>
      <c r="E533" s="39"/>
    </row>
    <row r="534" spans="1:5" ht="20.25">
      <c r="A534" s="37"/>
      <c r="B534" s="38"/>
      <c r="C534" s="39"/>
      <c r="D534" s="39"/>
      <c r="E534" s="39"/>
    </row>
    <row r="535" spans="1:5" ht="48" customHeight="1">
      <c r="A535" s="46"/>
      <c r="B535" s="104" t="s">
        <v>27</v>
      </c>
      <c r="C535" s="104"/>
      <c r="D535" s="104"/>
      <c r="E535" s="104"/>
    </row>
    <row r="536" spans="1:5" ht="21" thickBot="1">
      <c r="A536" s="46"/>
      <c r="B536" s="14"/>
      <c r="C536" s="15"/>
      <c r="D536" s="15"/>
      <c r="E536" s="16"/>
    </row>
    <row r="537" spans="1:5" ht="20.25">
      <c r="A537" s="93" t="s">
        <v>4</v>
      </c>
      <c r="B537" s="94" t="s">
        <v>12</v>
      </c>
      <c r="C537" s="84" t="s">
        <v>29</v>
      </c>
      <c r="D537" s="84" t="s">
        <v>30</v>
      </c>
      <c r="E537" s="85" t="s">
        <v>31</v>
      </c>
    </row>
    <row r="538" spans="1:5" ht="20.25">
      <c r="A538" s="95" t="s">
        <v>0</v>
      </c>
      <c r="B538" s="78" t="s">
        <v>2</v>
      </c>
      <c r="C538" s="96">
        <f>C8+C149+C212+C237+C268+C306+C331+C356+C381+C407+C433+C460+C467+C474+C481+C488+C495+C502+C509+C523+C516</f>
        <v>1848996</v>
      </c>
      <c r="D538" s="96">
        <f>D8+D149+D212+D237+D268+D306+D331+D356+D381+D407+D433+D460+D467+D474+D481+D488+D495+D502+D509+D523+D516</f>
        <v>3644312</v>
      </c>
      <c r="E538" s="96">
        <f>E8+E149+E212+E237+E268+E306+E331+E356+E381+E407+E433+E460+E467+E474+E481+E488+E495+E502+E509+E523+E516+1</f>
        <v>3067317.5500000007</v>
      </c>
    </row>
    <row r="539" spans="1:5" ht="20.25">
      <c r="A539" s="95" t="s">
        <v>1</v>
      </c>
      <c r="B539" s="78" t="s">
        <v>3</v>
      </c>
      <c r="C539" s="96">
        <f>C46+C187+C231+C256+C287+C325+C350+C375+C400+C427+C454+C461+C468+C475+C482+C489+C496+C503+C295+C301+C510+C524+C517</f>
        <v>10344607</v>
      </c>
      <c r="D539" s="96">
        <f>D46+D187+D231+D256+D287+D325+D350+D375+D400+D427+D454+D461+D468+D475+D482+D489+D496+D503+D295+D301+D510+D524+D517+D531</f>
        <v>12060690</v>
      </c>
      <c r="E539" s="96">
        <f>E46+E187+E231+E256+E287+E325+E350+E375+E400+E427+E454+E461+E468+E475+E482+E489+E496+E503+E295+E301+E510+E524+E517+E531-1</f>
        <v>10511545.66</v>
      </c>
    </row>
    <row r="540" spans="1:6" ht="21" thickBot="1">
      <c r="A540" s="97"/>
      <c r="B540" s="98" t="s">
        <v>5</v>
      </c>
      <c r="C540" s="99">
        <f>SUM(C538:C539)</f>
        <v>12193603</v>
      </c>
      <c r="D540" s="99">
        <f>SUM(D538:D539)</f>
        <v>15705002</v>
      </c>
      <c r="E540" s="100">
        <f>SUM(E538:E539)+1</f>
        <v>13578864.21</v>
      </c>
      <c r="F540" s="10"/>
    </row>
    <row r="541" spans="1:5" ht="20.25">
      <c r="A541" s="46"/>
      <c r="B541" s="14"/>
      <c r="C541" s="15"/>
      <c r="D541" s="15"/>
      <c r="E541" s="16"/>
    </row>
    <row r="542" spans="1:5" ht="20.25">
      <c r="A542" s="64" t="s">
        <v>14</v>
      </c>
      <c r="B542" s="14"/>
      <c r="C542" s="15"/>
      <c r="D542" s="15"/>
      <c r="E542" s="16"/>
    </row>
    <row r="553" spans="1:5" ht="42.75" customHeight="1">
      <c r="A553" s="6"/>
      <c r="B553" s="6"/>
      <c r="C553" s="6"/>
      <c r="D553" s="6"/>
      <c r="E553" s="6"/>
    </row>
  </sheetData>
  <sheetProtection/>
  <mergeCells count="26">
    <mergeCell ref="B265:E265"/>
    <mergeCell ref="B353:E353"/>
    <mergeCell ref="B471:E471"/>
    <mergeCell ref="B430:E430"/>
    <mergeCell ref="B290:E290"/>
    <mergeCell ref="B292:E292"/>
    <mergeCell ref="B535:E535"/>
    <mergeCell ref="B328:E328"/>
    <mergeCell ref="B378:E378"/>
    <mergeCell ref="B464:E464"/>
    <mergeCell ref="B478:E478"/>
    <mergeCell ref="B499:E499"/>
    <mergeCell ref="B404:E404"/>
    <mergeCell ref="B513:E513"/>
    <mergeCell ref="B520:E520"/>
    <mergeCell ref="B527:E527"/>
    <mergeCell ref="A4:E4"/>
    <mergeCell ref="B5:E5"/>
    <mergeCell ref="B97:E97"/>
    <mergeCell ref="B209:E209"/>
    <mergeCell ref="B146:E146"/>
    <mergeCell ref="B506:E506"/>
    <mergeCell ref="B492:E492"/>
    <mergeCell ref="B457:E457"/>
    <mergeCell ref="B485:E485"/>
    <mergeCell ref="B234:E234"/>
  </mergeCells>
  <printOptions horizontalCentered="1"/>
  <pageMargins left="0.7086614173228347" right="0.7086614173228347" top="0.7480314960629921" bottom="0.7480314960629921" header="0.31496062992125984" footer="0.31496062992125984"/>
  <pageSetup firstPageNumber="245" useFirstPageNumber="1" horizontalDpi="600" verticalDpi="600" orientation="portrait" paperSize="9" scale="69" r:id="rId1"/>
  <headerFooter>
    <oddFooter>&amp;C&amp;P</oddFooter>
  </headerFooter>
  <rowBreaks count="4" manualBreakCount="4">
    <brk id="289" max="255" man="1"/>
    <brk id="429" max="255" man="1"/>
    <brk id="484" max="255" man="1"/>
    <brk id="5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cp:lastPrinted>2015-03-24T12:50:57Z</cp:lastPrinted>
  <dcterms:created xsi:type="dcterms:W3CDTF">2011-02-21T09:38:24Z</dcterms:created>
  <dcterms:modified xsi:type="dcterms:W3CDTF">2015-03-24T12:51:02Z</dcterms:modified>
  <cp:category/>
  <cp:version/>
  <cp:contentType/>
  <cp:contentStatus/>
</cp:coreProperties>
</file>