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'Arkusz1'!$A$1:$U$73</definedName>
  </definedNames>
  <calcPr fullCalcOnLoad="1"/>
</workbook>
</file>

<file path=xl/sharedStrings.xml><?xml version="1.0" encoding="utf-8"?>
<sst xmlns="http://schemas.openxmlformats.org/spreadsheetml/2006/main" count="101" uniqueCount="80">
  <si>
    <t>Cel i zadania rzeczowe</t>
  </si>
  <si>
    <t>Dział</t>
  </si>
  <si>
    <t>DPS Pigża</t>
  </si>
  <si>
    <t>Zakupy  środków trwałych</t>
  </si>
  <si>
    <t xml:space="preserve">i wartości niematerialnych </t>
  </si>
  <si>
    <t>i prawnych</t>
  </si>
  <si>
    <t>Inwestycje na drogach</t>
  </si>
  <si>
    <t>P.Z.D Toruń</t>
  </si>
  <si>
    <t>Wydatki budżetowe</t>
  </si>
  <si>
    <t>Łącznie wydatki</t>
  </si>
  <si>
    <t>i innych doch.powiatu</t>
  </si>
  <si>
    <t>z dotacji cel.,subwencji</t>
  </si>
  <si>
    <t>z celowych funduszy</t>
  </si>
  <si>
    <t>budżetowe powiatu</t>
  </si>
  <si>
    <t xml:space="preserve">na lata </t>
  </si>
  <si>
    <t xml:space="preserve">i innych środków </t>
  </si>
  <si>
    <t>Zabezpieczenie bazy lokalowej</t>
  </si>
  <si>
    <t xml:space="preserve"> dla jednostek organizacyjnych</t>
  </si>
  <si>
    <t>DPS Browina</t>
  </si>
  <si>
    <t>Starostwo P.</t>
  </si>
  <si>
    <t xml:space="preserve">w tysiącach złotych </t>
  </si>
  <si>
    <t>z tego :</t>
  </si>
  <si>
    <t xml:space="preserve">2. Droga Ostaszewo - Kowróz </t>
  </si>
  <si>
    <t>DPS- wszystkie</t>
  </si>
  <si>
    <t>2002-2006</t>
  </si>
  <si>
    <t>DPS Wielka Nieszawka</t>
  </si>
  <si>
    <t xml:space="preserve">montaż wind </t>
  </si>
  <si>
    <t>DPS Dobrzejewice</t>
  </si>
  <si>
    <t xml:space="preserve">  1. Droga Łubianka Kończewice</t>
  </si>
  <si>
    <t>POW Głuchowo</t>
  </si>
  <si>
    <t>Zakupy środków trwałych</t>
  </si>
  <si>
    <t>Z.Sz. Ś w Chełmży</t>
  </si>
  <si>
    <t>Ochrona środowiska</t>
  </si>
  <si>
    <t xml:space="preserve"> Zagospodarowanie terenu zieleni</t>
  </si>
  <si>
    <t>Zagospodarowanie terenu zieleni</t>
  </si>
  <si>
    <t>i następne</t>
  </si>
  <si>
    <t>2003-2004</t>
  </si>
  <si>
    <t>2002r-2005 r</t>
  </si>
  <si>
    <t xml:space="preserve">rozbudowa bud. na zapleczu Starostwa Powiatowego  na potrzeby PUP </t>
  </si>
  <si>
    <t xml:space="preserve">Instalacja systemu alarmowego p.poż  przyzywowego </t>
  </si>
  <si>
    <t>Zakup samochodu DPS Wielka Nieszawka</t>
  </si>
  <si>
    <t xml:space="preserve"> zakupu środków trwałych-DPS Browina- zakup samochodu </t>
  </si>
  <si>
    <t>do 2006</t>
  </si>
  <si>
    <t xml:space="preserve">Inwestycje drogowe 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</si>
  <si>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</si>
  <si>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</si>
  <si>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</si>
  <si>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</si>
  <si>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</si>
  <si>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>prace modernizacyjno - daptacyjne ( radiowęzeł ,adaptacja pomieszczeń na pokoje terapii zajęciowej , budowa 2 łazienek )</t>
  </si>
  <si>
    <t xml:space="preserve"> zakupu środków trwałych-DPS Pigża( w tym 80 tyś zakup samochodu ).</t>
  </si>
  <si>
    <t>Budowa łącznika w Z.Sz.Ś w Chełmży</t>
  </si>
  <si>
    <t xml:space="preserve">Z,SzŚ w Chełmży  , RCKU w Gronowie , PZD, DPS Browina , DPS Dobrzejewice, PPP w Chełmży, bud. W Cjełmży - Hallera i Szewska </t>
  </si>
  <si>
    <t>2002-2003</t>
  </si>
  <si>
    <t xml:space="preserve"> PROGRAM INWESTYCYJNY NA LATA  2003-2005</t>
  </si>
  <si>
    <t>2002-2005</t>
  </si>
  <si>
    <t>2004-2006</t>
  </si>
  <si>
    <t>2000- 2004</t>
  </si>
  <si>
    <t>2000-2004</t>
  </si>
  <si>
    <t xml:space="preserve"> zakupu środków trwałych-DPS Dobrzejewice- 80 tyś zakup samochodu</t>
  </si>
  <si>
    <t>do 2006r</t>
  </si>
  <si>
    <t xml:space="preserve">z lat </t>
  </si>
  <si>
    <t>poprzednich</t>
  </si>
  <si>
    <t>pop.</t>
  </si>
  <si>
    <t>z lat</t>
  </si>
  <si>
    <t>2004-</t>
  </si>
  <si>
    <t>i dalej</t>
  </si>
  <si>
    <t>Środki specjalne, f.celowe</t>
  </si>
  <si>
    <t>DPS Nieszawka</t>
  </si>
  <si>
    <t>wym. poszycia dach.</t>
  </si>
  <si>
    <t>200-2004</t>
  </si>
  <si>
    <t>Prace termomodernizacyjne - wymiana elewacji , kotłownie,</t>
  </si>
  <si>
    <t>Oczyszczalnia scieków</t>
  </si>
  <si>
    <t>R.C.K.U Gronowo</t>
  </si>
  <si>
    <t>Załącznik nr 17 do Uchwały nr IV/23/03  Rady Powiatu Toruńskiego</t>
  </si>
  <si>
    <t xml:space="preserve">z dnia 21.02.2003 r w  sprawie  budżetu Powiatu Toruńskiego na rok 2003 </t>
  </si>
  <si>
    <t xml:space="preserve"> zakupu środków trwałych-szkoła  R.C.K.U  Gronowo</t>
  </si>
  <si>
    <t>R.C.K.U  Gronowo</t>
  </si>
  <si>
    <t>3. inne zadania inwestycyjne</t>
  </si>
  <si>
    <t xml:space="preserve">zmiana  na  dzień  23.06.2003 - Uchwała nr VI/40/03  Rady  Powiatu  Toruńskiego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</si>
</sst>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9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shrinkToFit="1"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3" fillId="0" borderId="3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2" fontId="2" fillId="0" borderId="0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164" fontId="3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 shrinkToFit="1"/>
    </xf>
    <xf numFmtId="165" fontId="6" fillId="0" borderId="1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1" fontId="3" fillId="0" borderId="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 shrinkToFit="1"/>
    </xf>
    <xf numFmtId="1" fontId="6" fillId="0" borderId="8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 wrapText="1"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shrinkToFit="1"/>
    </xf>
    <xf numFmtId="164" fontId="3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" fontId="3" fillId="0" borderId="15" xfId="0" applyNumberFormat="1" applyFont="1" applyBorder="1" applyAlignment="1">
      <alignment shrinkToFit="1"/>
    </xf>
    <xf numFmtId="2" fontId="3" fillId="0" borderId="16" xfId="0" applyNumberFormat="1" applyFont="1" applyBorder="1" applyAlignment="1">
      <alignment/>
    </xf>
    <xf numFmtId="1" fontId="3" fillId="0" borderId="15" xfId="0" applyNumberFormat="1" applyFont="1" applyBorder="1" applyAlignment="1">
      <alignment shrinkToFit="1"/>
    </xf>
    <xf numFmtId="164" fontId="3" fillId="0" borderId="16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shrinkToFit="1"/>
    </xf>
    <xf numFmtId="164" fontId="3" fillId="0" borderId="9" xfId="0" applyNumberFormat="1" applyFont="1" applyBorder="1" applyAlignment="1">
      <alignment shrinkToFit="1"/>
    </xf>
    <xf numFmtId="164" fontId="6" fillId="0" borderId="9" xfId="0" applyNumberFormat="1" applyFont="1" applyBorder="1" applyAlignment="1">
      <alignment shrinkToFi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2" fillId="0" borderId="1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" fontId="4" fillId="0" borderId="3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64" fontId="5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6" fillId="0" borderId="0" xfId="0" applyNumberFormat="1" applyFont="1" applyBorder="1" applyAlignment="1">
      <alignment shrinkToFit="1"/>
    </xf>
    <xf numFmtId="165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/>
    </xf>
    <xf numFmtId="165" fontId="6" fillId="0" borderId="0" xfId="0" applyNumberFormat="1" applyFont="1" applyBorder="1" applyAlignment="1">
      <alignment shrinkToFit="1"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/>
    </xf>
    <xf numFmtId="165" fontId="6" fillId="0" borderId="8" xfId="0" applyNumberFormat="1" applyFont="1" applyBorder="1" applyAlignment="1">
      <alignment shrinkToFit="1"/>
    </xf>
    <xf numFmtId="165" fontId="6" fillId="0" borderId="0" xfId="0" applyNumberFormat="1" applyFont="1" applyAlignment="1">
      <alignment shrinkToFit="1"/>
    </xf>
    <xf numFmtId="165" fontId="3" fillId="0" borderId="0" xfId="0" applyNumberFormat="1" applyFont="1" applyAlignment="1">
      <alignment shrinkToFit="1"/>
    </xf>
    <xf numFmtId="165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wrapText="1"/>
    </xf>
    <xf numFmtId="165" fontId="6" fillId="0" borderId="8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1" xfId="0" applyNumberFormat="1" applyFont="1" applyBorder="1" applyAlignment="1">
      <alignment horizontal="center" wrapText="1" shrinkToFit="1"/>
    </xf>
    <xf numFmtId="2" fontId="3" fillId="0" borderId="15" xfId="0" applyNumberFormat="1" applyFont="1" applyBorder="1" applyAlignment="1">
      <alignment horizontal="center" wrapText="1" shrinkToFit="1"/>
    </xf>
    <xf numFmtId="2" fontId="3" fillId="0" borderId="17" xfId="0" applyNumberFormat="1" applyFont="1" applyBorder="1" applyAlignment="1">
      <alignment horizontal="center" wrapText="1" shrinkToFit="1"/>
    </xf>
    <xf numFmtId="2" fontId="3" fillId="0" borderId="16" xfId="0" applyNumberFormat="1" applyFont="1" applyBorder="1" applyAlignment="1">
      <alignment horizontal="center" wrapText="1" shrinkToFit="1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20">
      <selection activeCell="A34" sqref="A34"/>
    </sheetView>
  </sheetViews>
  <sheetFormatPr defaultColWidth="9.00390625" defaultRowHeight="12.75"/>
  <cols>
    <col min="1" max="1" width="1.875" style="12" customWidth="1"/>
    <col min="2" max="2" width="15.00390625" style="20" customWidth="1"/>
    <col min="3" max="3" width="8.75390625" style="5" customWidth="1"/>
    <col min="4" max="4" width="3.875" style="8" customWidth="1"/>
    <col min="5" max="5" width="5.125" style="22" customWidth="1"/>
    <col min="6" max="6" width="6.625" style="5" customWidth="1"/>
    <col min="7" max="7" width="10.625" style="2" customWidth="1"/>
    <col min="8" max="8" width="7.25390625" style="2" customWidth="1"/>
    <col min="9" max="9" width="6.25390625" style="2" customWidth="1"/>
    <col min="10" max="10" width="6.375" style="2" bestFit="1" customWidth="1"/>
    <col min="11" max="11" width="3.375" style="2" customWidth="1"/>
    <col min="12" max="12" width="6.125" style="2" customWidth="1"/>
    <col min="13" max="13" width="3.125" style="2" customWidth="1"/>
    <col min="14" max="14" width="2.625" style="136" customWidth="1"/>
    <col min="15" max="15" width="7.00390625" style="5" customWidth="1"/>
    <col min="16" max="16" width="9.125" style="142" bestFit="1" customWidth="1"/>
    <col min="17" max="17" width="7.25390625" style="5" customWidth="1"/>
    <col min="18" max="18" width="5.375" style="8" customWidth="1"/>
    <col min="19" max="19" width="5.625" style="91" customWidth="1"/>
    <col min="20" max="20" width="5.625" style="5" customWidth="1"/>
    <col min="21" max="21" width="4.375" style="31" customWidth="1"/>
    <col min="22" max="16384" width="9.125" style="13" customWidth="1"/>
  </cols>
  <sheetData>
    <row r="1" spans="1:21" ht="15">
      <c r="A1" s="68"/>
      <c r="B1" s="120"/>
      <c r="C1" s="69"/>
      <c r="D1" s="70"/>
      <c r="E1" s="95"/>
      <c r="F1" s="69"/>
      <c r="G1" s="71"/>
      <c r="H1" s="71"/>
      <c r="I1" s="71"/>
      <c r="J1" s="71"/>
      <c r="K1" s="71"/>
      <c r="L1" s="71"/>
      <c r="M1" s="71"/>
      <c r="N1" s="127"/>
      <c r="O1" s="69"/>
      <c r="P1" s="150"/>
      <c r="Q1" s="69"/>
      <c r="R1" s="70"/>
      <c r="S1" s="88"/>
      <c r="T1" s="69"/>
      <c r="U1" s="72"/>
    </row>
    <row r="2" spans="1:21" ht="15">
      <c r="A2" s="68"/>
      <c r="B2" s="120"/>
      <c r="C2" s="69"/>
      <c r="D2" s="70"/>
      <c r="E2" s="95"/>
      <c r="F2" s="69"/>
      <c r="G2" s="71"/>
      <c r="H2" s="71" t="s">
        <v>79</v>
      </c>
      <c r="I2" s="71"/>
      <c r="J2" s="71"/>
      <c r="K2" s="71"/>
      <c r="L2" s="71"/>
      <c r="M2" s="71"/>
      <c r="N2" s="127"/>
      <c r="O2" s="69"/>
      <c r="P2" s="150"/>
      <c r="Q2" s="69"/>
      <c r="R2" s="70"/>
      <c r="S2" s="88"/>
      <c r="T2" s="69"/>
      <c r="U2" s="72"/>
    </row>
    <row r="3" spans="1:21" ht="15">
      <c r="A3" s="68"/>
      <c r="B3" s="120"/>
      <c r="C3" s="69"/>
      <c r="D3" s="70"/>
      <c r="E3" s="102" t="s">
        <v>74</v>
      </c>
      <c r="F3" s="69"/>
      <c r="G3" s="71"/>
      <c r="H3" s="71"/>
      <c r="I3" s="71"/>
      <c r="J3" s="71"/>
      <c r="K3" s="71"/>
      <c r="L3" s="71"/>
      <c r="M3" s="71"/>
      <c r="N3" s="127"/>
      <c r="O3" s="69"/>
      <c r="P3" s="150"/>
      <c r="Q3" s="69"/>
      <c r="R3" s="70"/>
      <c r="S3" s="88"/>
      <c r="T3" s="69"/>
      <c r="U3" s="72"/>
    </row>
    <row r="4" spans="1:21" ht="15">
      <c r="A4" s="68"/>
      <c r="B4" s="120"/>
      <c r="C4" s="69"/>
      <c r="D4" s="70"/>
      <c r="E4" s="102" t="s">
        <v>75</v>
      </c>
      <c r="F4" s="69"/>
      <c r="G4" s="71"/>
      <c r="H4" s="71"/>
      <c r="I4" s="71"/>
      <c r="J4" s="71"/>
      <c r="K4" s="71"/>
      <c r="L4" s="71"/>
      <c r="M4" s="71"/>
      <c r="N4" s="127"/>
      <c r="O4" s="69"/>
      <c r="P4" s="150"/>
      <c r="Q4" s="69"/>
      <c r="R4" s="70"/>
      <c r="S4" s="88"/>
      <c r="T4" s="69"/>
      <c r="U4" s="72"/>
    </row>
    <row r="5" spans="1:21" ht="15">
      <c r="A5" s="68"/>
      <c r="B5" s="120"/>
      <c r="C5" s="69"/>
      <c r="D5" s="70"/>
      <c r="E5" s="95"/>
      <c r="F5" s="69"/>
      <c r="G5" s="71"/>
      <c r="H5" s="71"/>
      <c r="I5" s="71"/>
      <c r="J5" s="71"/>
      <c r="K5" s="71"/>
      <c r="L5" s="71"/>
      <c r="M5" s="71"/>
      <c r="N5" s="127"/>
      <c r="O5" s="69"/>
      <c r="P5" s="150"/>
      <c r="Q5" s="69"/>
      <c r="R5" s="70"/>
      <c r="S5" s="88"/>
      <c r="T5" s="69"/>
      <c r="U5" s="72"/>
    </row>
    <row r="6" spans="1:21" ht="15.75">
      <c r="A6" s="68"/>
      <c r="B6" s="120"/>
      <c r="C6" s="73" t="s">
        <v>54</v>
      </c>
      <c r="D6" s="70"/>
      <c r="E6" s="95"/>
      <c r="F6" s="69"/>
      <c r="G6" s="71"/>
      <c r="H6" s="71"/>
      <c r="I6" s="71"/>
      <c r="J6" s="71"/>
      <c r="K6" s="71"/>
      <c r="L6" s="71"/>
      <c r="M6" s="71"/>
      <c r="N6" s="127"/>
      <c r="O6" s="69"/>
      <c r="P6" s="150"/>
      <c r="Q6" s="69"/>
      <c r="R6" s="70"/>
      <c r="S6" s="88"/>
      <c r="T6" s="69"/>
      <c r="U6" s="72"/>
    </row>
    <row r="7" spans="1:21" ht="15">
      <c r="A7" s="68"/>
      <c r="B7" s="120"/>
      <c r="C7" s="69" t="s">
        <v>20</v>
      </c>
      <c r="D7" s="70"/>
      <c r="E7" s="95"/>
      <c r="F7" s="69"/>
      <c r="G7" s="71"/>
      <c r="H7" s="71"/>
      <c r="I7" s="71"/>
      <c r="J7" s="71"/>
      <c r="K7" s="71"/>
      <c r="L7" s="71"/>
      <c r="M7" s="71"/>
      <c r="N7" s="127"/>
      <c r="O7" s="69"/>
      <c r="P7" s="150"/>
      <c r="Q7" s="69"/>
      <c r="R7" s="70"/>
      <c r="S7" s="88"/>
      <c r="T7" s="69"/>
      <c r="U7" s="72"/>
    </row>
    <row r="8" spans="1:21" ht="15">
      <c r="A8" s="80"/>
      <c r="B8" s="121"/>
      <c r="C8" s="81"/>
      <c r="D8" s="82"/>
      <c r="E8" s="96"/>
      <c r="F8" s="81"/>
      <c r="G8" s="83"/>
      <c r="H8" s="83"/>
      <c r="I8" s="83"/>
      <c r="J8" s="83"/>
      <c r="K8" s="83"/>
      <c r="L8" s="83"/>
      <c r="M8" s="83"/>
      <c r="N8" s="128"/>
      <c r="O8" s="81"/>
      <c r="P8" s="151"/>
      <c r="Q8" s="81"/>
      <c r="R8" s="82"/>
      <c r="S8" s="89"/>
      <c r="T8" s="81"/>
      <c r="U8" s="84"/>
    </row>
    <row r="9" spans="1:21" s="14" customFormat="1" ht="33.75" customHeight="1">
      <c r="A9" s="4"/>
      <c r="B9" s="74" t="s">
        <v>0</v>
      </c>
      <c r="C9" s="74" t="s">
        <v>46</v>
      </c>
      <c r="D9" s="9" t="s">
        <v>1</v>
      </c>
      <c r="E9" s="75" t="s">
        <v>47</v>
      </c>
      <c r="F9" s="76" t="s">
        <v>48</v>
      </c>
      <c r="G9" s="77" t="s">
        <v>8</v>
      </c>
      <c r="H9" s="77"/>
      <c r="I9" s="77"/>
      <c r="J9" s="65"/>
      <c r="K9" s="77" t="s">
        <v>8</v>
      </c>
      <c r="L9" s="77"/>
      <c r="M9" s="77"/>
      <c r="N9" s="129"/>
      <c r="O9" s="78" t="s">
        <v>9</v>
      </c>
      <c r="P9" s="152"/>
      <c r="Q9" s="78"/>
      <c r="R9" s="79"/>
      <c r="S9" s="158" t="s">
        <v>67</v>
      </c>
      <c r="T9" s="158" t="s">
        <v>67</v>
      </c>
      <c r="U9" s="161" t="s">
        <v>67</v>
      </c>
    </row>
    <row r="10" spans="1:21" s="14" customFormat="1" ht="25.5" customHeight="1">
      <c r="A10" s="19"/>
      <c r="B10" s="122" t="s">
        <v>45</v>
      </c>
      <c r="C10" s="34"/>
      <c r="D10" s="11"/>
      <c r="E10" s="97"/>
      <c r="F10" s="4"/>
      <c r="G10" s="108" t="s">
        <v>11</v>
      </c>
      <c r="H10" s="109"/>
      <c r="I10" s="109"/>
      <c r="J10" s="110"/>
      <c r="K10" s="108" t="s">
        <v>12</v>
      </c>
      <c r="L10" s="109"/>
      <c r="M10" s="109"/>
      <c r="N10" s="130"/>
      <c r="O10" s="112" t="s">
        <v>13</v>
      </c>
      <c r="P10" s="153"/>
      <c r="Q10" s="113"/>
      <c r="R10" s="114"/>
      <c r="S10" s="159"/>
      <c r="T10" s="159"/>
      <c r="U10" s="162"/>
    </row>
    <row r="11" spans="1:21" s="14" customFormat="1" ht="15">
      <c r="A11" s="19"/>
      <c r="B11" s="34"/>
      <c r="C11" s="4"/>
      <c r="D11" s="11"/>
      <c r="E11" s="97"/>
      <c r="F11" s="4"/>
      <c r="G11" s="111" t="s">
        <v>10</v>
      </c>
      <c r="H11" s="77"/>
      <c r="I11" s="77"/>
      <c r="J11" s="65"/>
      <c r="K11" s="111" t="s">
        <v>15</v>
      </c>
      <c r="L11" s="77"/>
      <c r="M11" s="77"/>
      <c r="N11" s="129"/>
      <c r="O11" s="115" t="s">
        <v>14</v>
      </c>
      <c r="P11" s="152"/>
      <c r="Q11" s="78"/>
      <c r="R11" s="79"/>
      <c r="S11" s="160"/>
      <c r="T11" s="160"/>
      <c r="U11" s="163"/>
    </row>
    <row r="12" spans="1:21" s="27" customFormat="1" ht="15">
      <c r="A12" s="26"/>
      <c r="B12" s="97"/>
      <c r="C12" s="11"/>
      <c r="D12" s="11"/>
      <c r="E12" s="97"/>
      <c r="F12" s="11"/>
      <c r="G12" s="43" t="s">
        <v>61</v>
      </c>
      <c r="H12" s="17">
        <v>2003</v>
      </c>
      <c r="I12" s="17">
        <v>2004</v>
      </c>
      <c r="J12" s="49">
        <v>2005</v>
      </c>
      <c r="K12" s="17" t="s">
        <v>61</v>
      </c>
      <c r="L12" s="63">
        <v>2003</v>
      </c>
      <c r="M12" s="63">
        <v>2004</v>
      </c>
      <c r="N12" s="53">
        <v>2005</v>
      </c>
      <c r="O12" s="106" t="s">
        <v>64</v>
      </c>
      <c r="P12" s="18">
        <v>2003</v>
      </c>
      <c r="Q12" s="18">
        <v>2004</v>
      </c>
      <c r="R12" s="35">
        <v>2005</v>
      </c>
      <c r="S12" s="116" t="s">
        <v>64</v>
      </c>
      <c r="T12" s="118">
        <v>2003</v>
      </c>
      <c r="U12" s="107" t="s">
        <v>65</v>
      </c>
    </row>
    <row r="13" spans="1:21" s="30" customFormat="1" ht="15">
      <c r="A13" s="28"/>
      <c r="B13" s="75"/>
      <c r="C13" s="9"/>
      <c r="D13" s="9"/>
      <c r="E13" s="75"/>
      <c r="F13" s="9"/>
      <c r="G13" s="103" t="s">
        <v>62</v>
      </c>
      <c r="H13" s="29"/>
      <c r="I13" s="29"/>
      <c r="J13" s="50" t="s">
        <v>35</v>
      </c>
      <c r="K13" s="29" t="s">
        <v>63</v>
      </c>
      <c r="L13" s="29"/>
      <c r="M13" s="29"/>
      <c r="N13" s="50"/>
      <c r="O13" s="9" t="s">
        <v>63</v>
      </c>
      <c r="P13" s="154"/>
      <c r="Q13" s="9"/>
      <c r="R13" s="36"/>
      <c r="S13" s="117" t="s">
        <v>63</v>
      </c>
      <c r="T13" s="119"/>
      <c r="U13" s="36" t="s">
        <v>66</v>
      </c>
    </row>
    <row r="14" spans="1:21" s="8" customFormat="1" ht="11.25">
      <c r="A14" s="33"/>
      <c r="B14" s="98"/>
      <c r="C14" s="33">
        <v>1</v>
      </c>
      <c r="D14" s="33">
        <v>2</v>
      </c>
      <c r="E14" s="98">
        <v>3</v>
      </c>
      <c r="F14" s="33">
        <v>4</v>
      </c>
      <c r="G14" s="44">
        <v>5</v>
      </c>
      <c r="H14" s="33">
        <v>6</v>
      </c>
      <c r="I14" s="33">
        <v>7</v>
      </c>
      <c r="J14" s="37">
        <v>8</v>
      </c>
      <c r="K14" s="33">
        <v>9</v>
      </c>
      <c r="L14" s="33">
        <v>10</v>
      </c>
      <c r="M14" s="33">
        <v>11</v>
      </c>
      <c r="N14" s="131">
        <v>12</v>
      </c>
      <c r="O14" s="33">
        <v>13</v>
      </c>
      <c r="P14" s="33">
        <v>14</v>
      </c>
      <c r="Q14" s="33">
        <v>15</v>
      </c>
      <c r="R14" s="37">
        <v>16</v>
      </c>
      <c r="S14" s="90">
        <v>17</v>
      </c>
      <c r="T14" s="33">
        <v>18</v>
      </c>
      <c r="U14" s="37">
        <v>19</v>
      </c>
    </row>
    <row r="15" spans="7:21" ht="15">
      <c r="G15" s="42"/>
      <c r="J15" s="48"/>
      <c r="N15" s="53"/>
      <c r="R15" s="38"/>
      <c r="U15" s="60"/>
    </row>
    <row r="16" spans="1:21" s="16" customFormat="1" ht="15.75">
      <c r="A16" s="15" t="s">
        <v>32</v>
      </c>
      <c r="B16" s="25"/>
      <c r="C16" s="7"/>
      <c r="D16" s="10"/>
      <c r="E16" s="99"/>
      <c r="F16" s="39">
        <f>SUM(F17:F30)-F26</f>
        <v>2144.407</v>
      </c>
      <c r="G16" s="7">
        <f>SUM(G17:G30)-G26</f>
        <v>0</v>
      </c>
      <c r="H16" s="7">
        <f aca="true" t="shared" si="0" ref="H16:U16">SUM(H17:H30)-H26</f>
        <v>0</v>
      </c>
      <c r="I16" s="7">
        <f t="shared" si="0"/>
        <v>0</v>
      </c>
      <c r="J16" s="39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132">
        <f t="shared" si="0"/>
        <v>0</v>
      </c>
      <c r="O16" s="7">
        <f t="shared" si="0"/>
        <v>0</v>
      </c>
      <c r="P16" s="155">
        <f t="shared" si="0"/>
        <v>0</v>
      </c>
      <c r="Q16" s="7">
        <f t="shared" si="0"/>
        <v>0</v>
      </c>
      <c r="R16" s="39">
        <f t="shared" si="0"/>
        <v>0</v>
      </c>
      <c r="S16" s="7">
        <f t="shared" si="0"/>
        <v>996.1</v>
      </c>
      <c r="T16" s="148">
        <f t="shared" si="0"/>
        <v>1148.307</v>
      </c>
      <c r="U16" s="7">
        <f t="shared" si="0"/>
        <v>0</v>
      </c>
    </row>
    <row r="17" spans="1:21" s="24" customFormat="1" ht="9" customHeight="1">
      <c r="A17" s="21"/>
      <c r="B17" s="20"/>
      <c r="C17" s="20"/>
      <c r="D17" s="22"/>
      <c r="E17" s="22"/>
      <c r="F17" s="20"/>
      <c r="G17" s="46"/>
      <c r="H17" s="23"/>
      <c r="I17" s="23"/>
      <c r="J17" s="51"/>
      <c r="K17" s="23"/>
      <c r="L17" s="23"/>
      <c r="M17" s="23"/>
      <c r="N17" s="53"/>
      <c r="O17" s="25"/>
      <c r="P17" s="156"/>
      <c r="Q17" s="25"/>
      <c r="R17" s="40"/>
      <c r="S17" s="93"/>
      <c r="T17" s="141"/>
      <c r="U17" s="61"/>
    </row>
    <row r="18" spans="1:21" s="24" customFormat="1" ht="22.5">
      <c r="A18" s="21"/>
      <c r="B18" s="20" t="s">
        <v>34</v>
      </c>
      <c r="C18" s="20" t="s">
        <v>25</v>
      </c>
      <c r="D18" s="22">
        <v>853</v>
      </c>
      <c r="E18" s="100" t="s">
        <v>53</v>
      </c>
      <c r="F18" s="20">
        <f>O18+P18+Q18+R18+T18+U18+S18</f>
        <v>0</v>
      </c>
      <c r="G18" s="46">
        <v>0</v>
      </c>
      <c r="H18" s="23">
        <v>0</v>
      </c>
      <c r="I18" s="23">
        <v>0</v>
      </c>
      <c r="J18" s="51">
        <v>0</v>
      </c>
      <c r="K18" s="23">
        <v>0</v>
      </c>
      <c r="L18" s="23">
        <v>0</v>
      </c>
      <c r="M18" s="23">
        <v>0</v>
      </c>
      <c r="N18" s="53">
        <v>0</v>
      </c>
      <c r="O18" s="25">
        <f aca="true" t="shared" si="1" ref="O18:R21">G18+K18</f>
        <v>0</v>
      </c>
      <c r="P18" s="156">
        <f t="shared" si="1"/>
        <v>0</v>
      </c>
      <c r="Q18" s="25">
        <f t="shared" si="1"/>
        <v>0</v>
      </c>
      <c r="R18" s="40">
        <f t="shared" si="1"/>
        <v>0</v>
      </c>
      <c r="S18" s="93"/>
      <c r="T18" s="141"/>
      <c r="U18" s="61"/>
    </row>
    <row r="19" spans="1:21" s="24" customFormat="1" ht="33.75">
      <c r="A19" s="21"/>
      <c r="B19" s="20" t="s">
        <v>34</v>
      </c>
      <c r="C19" s="20" t="s">
        <v>27</v>
      </c>
      <c r="D19" s="22">
        <v>853</v>
      </c>
      <c r="E19" s="100" t="s">
        <v>53</v>
      </c>
      <c r="F19" s="20">
        <f>O19+P19+Q19+R19+T19+U19+S19</f>
        <v>21</v>
      </c>
      <c r="G19" s="46">
        <v>0</v>
      </c>
      <c r="H19" s="23">
        <v>0</v>
      </c>
      <c r="I19" s="23">
        <v>0</v>
      </c>
      <c r="J19" s="51">
        <v>0</v>
      </c>
      <c r="K19" s="23">
        <v>0</v>
      </c>
      <c r="L19" s="23">
        <v>0</v>
      </c>
      <c r="M19" s="23">
        <v>0</v>
      </c>
      <c r="N19" s="53">
        <v>0</v>
      </c>
      <c r="O19" s="25">
        <f t="shared" si="1"/>
        <v>0</v>
      </c>
      <c r="P19" s="156">
        <f t="shared" si="1"/>
        <v>0</v>
      </c>
      <c r="Q19" s="25">
        <f t="shared" si="1"/>
        <v>0</v>
      </c>
      <c r="R19" s="40">
        <f t="shared" si="1"/>
        <v>0</v>
      </c>
      <c r="S19" s="93">
        <v>21</v>
      </c>
      <c r="T19" s="141"/>
      <c r="U19" s="61"/>
    </row>
    <row r="20" spans="1:21" s="24" customFormat="1" ht="22.5">
      <c r="A20" s="21"/>
      <c r="B20" s="20" t="s">
        <v>33</v>
      </c>
      <c r="C20" s="20" t="s">
        <v>29</v>
      </c>
      <c r="D20" s="22">
        <v>853</v>
      </c>
      <c r="E20" s="100" t="s">
        <v>53</v>
      </c>
      <c r="F20" s="20">
        <f>O20+P20+Q20+R20+T20+U20+S20</f>
        <v>48.3</v>
      </c>
      <c r="G20" s="46">
        <v>0</v>
      </c>
      <c r="H20" s="23"/>
      <c r="I20" s="23">
        <v>0</v>
      </c>
      <c r="J20" s="51">
        <v>0</v>
      </c>
      <c r="K20" s="23">
        <v>0</v>
      </c>
      <c r="L20" s="23"/>
      <c r="M20" s="23">
        <v>0</v>
      </c>
      <c r="N20" s="53">
        <v>0</v>
      </c>
      <c r="O20" s="25">
        <f t="shared" si="1"/>
        <v>0</v>
      </c>
      <c r="P20" s="156">
        <f t="shared" si="1"/>
        <v>0</v>
      </c>
      <c r="Q20" s="25">
        <f t="shared" si="1"/>
        <v>0</v>
      </c>
      <c r="R20" s="40">
        <f t="shared" si="1"/>
        <v>0</v>
      </c>
      <c r="S20" s="93">
        <v>48.3</v>
      </c>
      <c r="T20" s="141"/>
      <c r="U20" s="61">
        <v>0</v>
      </c>
    </row>
    <row r="21" spans="1:21" s="24" customFormat="1" ht="21" customHeight="1">
      <c r="A21" s="21"/>
      <c r="B21" s="20" t="s">
        <v>33</v>
      </c>
      <c r="C21" s="20" t="s">
        <v>18</v>
      </c>
      <c r="D21" s="22">
        <v>853</v>
      </c>
      <c r="E21" s="100" t="s">
        <v>53</v>
      </c>
      <c r="F21" s="20">
        <f>O21+P21+Q21+R21+T21+U21+S21</f>
        <v>44.2</v>
      </c>
      <c r="G21" s="46">
        <v>0</v>
      </c>
      <c r="H21" s="23"/>
      <c r="I21" s="23">
        <v>0</v>
      </c>
      <c r="J21" s="51">
        <v>0</v>
      </c>
      <c r="K21" s="23">
        <v>0</v>
      </c>
      <c r="L21" s="23"/>
      <c r="M21" s="23">
        <v>0</v>
      </c>
      <c r="N21" s="53">
        <v>0</v>
      </c>
      <c r="O21" s="25">
        <f t="shared" si="1"/>
        <v>0</v>
      </c>
      <c r="P21" s="156">
        <f t="shared" si="1"/>
        <v>0</v>
      </c>
      <c r="Q21" s="25">
        <f t="shared" si="1"/>
        <v>0</v>
      </c>
      <c r="R21" s="40">
        <f t="shared" si="1"/>
        <v>0</v>
      </c>
      <c r="S21" s="93">
        <v>44.2</v>
      </c>
      <c r="T21" s="141"/>
      <c r="U21" s="61">
        <v>0</v>
      </c>
    </row>
    <row r="22" spans="1:21" s="24" customFormat="1" ht="21" customHeight="1">
      <c r="A22" s="21"/>
      <c r="B22" s="20" t="s">
        <v>72</v>
      </c>
      <c r="C22" s="20" t="s">
        <v>73</v>
      </c>
      <c r="D22" s="22">
        <v>801</v>
      </c>
      <c r="E22" s="100">
        <v>2003</v>
      </c>
      <c r="F22" s="20">
        <f>O22+P22+Q22+R22+T22+U22+S22</f>
        <v>57</v>
      </c>
      <c r="G22" s="46">
        <v>0</v>
      </c>
      <c r="H22" s="23"/>
      <c r="I22" s="23">
        <v>0</v>
      </c>
      <c r="J22" s="51">
        <v>0</v>
      </c>
      <c r="K22" s="23">
        <v>0</v>
      </c>
      <c r="L22" s="23"/>
      <c r="M22" s="23">
        <v>0</v>
      </c>
      <c r="N22" s="53">
        <v>0</v>
      </c>
      <c r="O22" s="25">
        <f>G22+K22</f>
        <v>0</v>
      </c>
      <c r="P22" s="156">
        <f>H22+L22</f>
        <v>0</v>
      </c>
      <c r="Q22" s="25">
        <f>I22+M22</f>
        <v>0</v>
      </c>
      <c r="R22" s="40">
        <f>J22+N22</f>
        <v>0</v>
      </c>
      <c r="S22" s="93"/>
      <c r="T22" s="141">
        <v>57</v>
      </c>
      <c r="U22" s="61">
        <v>0</v>
      </c>
    </row>
    <row r="23" spans="1:21" s="24" customFormat="1" ht="21" customHeight="1">
      <c r="A23" s="21"/>
      <c r="B23" s="20"/>
      <c r="C23" s="20"/>
      <c r="D23" s="22"/>
      <c r="E23" s="100"/>
      <c r="F23" s="20"/>
      <c r="G23" s="46"/>
      <c r="H23" s="23"/>
      <c r="I23" s="23"/>
      <c r="J23" s="51"/>
      <c r="K23" s="23"/>
      <c r="L23" s="23"/>
      <c r="M23" s="23"/>
      <c r="N23" s="53"/>
      <c r="O23" s="25"/>
      <c r="P23" s="156"/>
      <c r="Q23" s="25"/>
      <c r="R23" s="40"/>
      <c r="S23" s="93"/>
      <c r="T23" s="141"/>
      <c r="U23" s="61"/>
    </row>
    <row r="24" spans="1:21" s="24" customFormat="1" ht="21" customHeight="1">
      <c r="A24" s="21"/>
      <c r="B24" s="20"/>
      <c r="C24" s="20"/>
      <c r="D24" s="22"/>
      <c r="E24" s="100"/>
      <c r="F24" s="20"/>
      <c r="G24" s="46"/>
      <c r="H24" s="23"/>
      <c r="I24" s="23"/>
      <c r="J24" s="51"/>
      <c r="K24" s="23"/>
      <c r="L24" s="23"/>
      <c r="M24" s="23"/>
      <c r="N24" s="53"/>
      <c r="O24" s="25"/>
      <c r="P24" s="156"/>
      <c r="Q24" s="25"/>
      <c r="R24" s="40"/>
      <c r="S24" s="93"/>
      <c r="T24" s="141"/>
      <c r="U24" s="61"/>
    </row>
    <row r="25" spans="1:21" s="24" customFormat="1" ht="15">
      <c r="A25" s="21"/>
      <c r="B25" s="20"/>
      <c r="C25" s="20"/>
      <c r="D25" s="22"/>
      <c r="E25" s="22"/>
      <c r="F25" s="20"/>
      <c r="G25" s="46"/>
      <c r="H25" s="23"/>
      <c r="I25" s="23"/>
      <c r="J25" s="51"/>
      <c r="K25" s="23"/>
      <c r="L25" s="23"/>
      <c r="M25" s="23"/>
      <c r="N25" s="53"/>
      <c r="O25" s="25"/>
      <c r="P25" s="156"/>
      <c r="Q25" s="25"/>
      <c r="R25" s="40"/>
      <c r="S25" s="93"/>
      <c r="T25" s="141"/>
      <c r="U25" s="61"/>
    </row>
    <row r="26" spans="1:21" s="8" customFormat="1" ht="11.25">
      <c r="A26" s="33"/>
      <c r="B26" s="98"/>
      <c r="C26" s="33">
        <v>1</v>
      </c>
      <c r="D26" s="33">
        <v>2</v>
      </c>
      <c r="E26" s="98">
        <v>3</v>
      </c>
      <c r="F26" s="33">
        <v>4</v>
      </c>
      <c r="G26" s="44">
        <v>5</v>
      </c>
      <c r="H26" s="33">
        <v>6</v>
      </c>
      <c r="I26" s="33">
        <v>7</v>
      </c>
      <c r="J26" s="37">
        <v>8</v>
      </c>
      <c r="K26" s="33">
        <v>9</v>
      </c>
      <c r="L26" s="33">
        <v>10</v>
      </c>
      <c r="M26" s="33">
        <v>11</v>
      </c>
      <c r="N26" s="131">
        <v>12</v>
      </c>
      <c r="O26" s="33">
        <v>13</v>
      </c>
      <c r="P26" s="33">
        <v>14</v>
      </c>
      <c r="Q26" s="33">
        <v>15</v>
      </c>
      <c r="R26" s="37">
        <v>16</v>
      </c>
      <c r="S26" s="90">
        <v>17</v>
      </c>
      <c r="T26" s="33">
        <v>18</v>
      </c>
      <c r="U26" s="37">
        <v>19</v>
      </c>
    </row>
    <row r="27" spans="1:21" s="24" customFormat="1" ht="15">
      <c r="A27" s="21"/>
      <c r="B27" s="20"/>
      <c r="C27" s="20"/>
      <c r="D27" s="22"/>
      <c r="E27" s="100"/>
      <c r="F27" s="20"/>
      <c r="G27" s="46"/>
      <c r="H27" s="23"/>
      <c r="I27" s="23"/>
      <c r="J27" s="51"/>
      <c r="K27" s="23"/>
      <c r="L27" s="23"/>
      <c r="M27" s="23"/>
      <c r="N27" s="53"/>
      <c r="O27" s="25"/>
      <c r="P27" s="156"/>
      <c r="Q27" s="25"/>
      <c r="R27" s="40"/>
      <c r="S27" s="93"/>
      <c r="T27" s="141"/>
      <c r="U27" s="61"/>
    </row>
    <row r="28" spans="3:21" ht="15">
      <c r="C28" s="20"/>
      <c r="F28" s="20"/>
      <c r="G28" s="42"/>
      <c r="J28" s="48"/>
      <c r="N28" s="53"/>
      <c r="O28" s="7"/>
      <c r="P28" s="155"/>
      <c r="Q28" s="7"/>
      <c r="R28" s="35"/>
      <c r="T28" s="142"/>
      <c r="U28" s="60"/>
    </row>
    <row r="29" spans="2:21" ht="157.5">
      <c r="B29" s="20" t="s">
        <v>71</v>
      </c>
      <c r="C29" s="20" t="s">
        <v>52</v>
      </c>
      <c r="D29" s="8">
        <v>801</v>
      </c>
      <c r="E29" s="22" t="s">
        <v>53</v>
      </c>
      <c r="F29" s="20">
        <f>O29+P29+Q29+R29+T29+U29+S29</f>
        <v>1973.9070000000002</v>
      </c>
      <c r="G29" s="42">
        <v>0</v>
      </c>
      <c r="H29" s="2">
        <v>0</v>
      </c>
      <c r="I29" s="2">
        <v>0</v>
      </c>
      <c r="J29" s="48">
        <v>0</v>
      </c>
      <c r="K29" s="2">
        <v>0</v>
      </c>
      <c r="L29" s="2">
        <v>0</v>
      </c>
      <c r="M29" s="2">
        <v>0</v>
      </c>
      <c r="N29" s="53">
        <v>0</v>
      </c>
      <c r="O29" s="7">
        <f>G29+K29</f>
        <v>0</v>
      </c>
      <c r="P29" s="155">
        <f>H29+L29</f>
        <v>0</v>
      </c>
      <c r="Q29" s="7">
        <f>I29+M29</f>
        <v>0</v>
      </c>
      <c r="R29" s="35">
        <f>J29+N29</f>
        <v>0</v>
      </c>
      <c r="S29" s="91">
        <v>882.6</v>
      </c>
      <c r="T29" s="149">
        <v>1091.307</v>
      </c>
      <c r="U29" s="60"/>
    </row>
    <row r="30" spans="3:21" ht="15">
      <c r="C30" s="20"/>
      <c r="F30" s="20"/>
      <c r="G30" s="42"/>
      <c r="J30" s="48"/>
      <c r="N30" s="53"/>
      <c r="O30" s="7"/>
      <c r="P30" s="155"/>
      <c r="Q30" s="7"/>
      <c r="R30" s="35"/>
      <c r="T30" s="142"/>
      <c r="U30" s="60"/>
    </row>
    <row r="31" spans="1:21" s="16" customFormat="1" ht="15.75">
      <c r="A31" s="15" t="s">
        <v>16</v>
      </c>
      <c r="B31" s="25"/>
      <c r="C31" s="7"/>
      <c r="D31" s="10"/>
      <c r="E31" s="99"/>
      <c r="F31" s="5"/>
      <c r="G31" s="47"/>
      <c r="H31" s="3"/>
      <c r="I31" s="3"/>
      <c r="J31" s="52"/>
      <c r="K31" s="3"/>
      <c r="L31" s="3"/>
      <c r="M31" s="3"/>
      <c r="N31" s="133"/>
      <c r="O31" s="7"/>
      <c r="P31" s="155"/>
      <c r="Q31" s="7"/>
      <c r="R31" s="35"/>
      <c r="S31" s="91"/>
      <c r="T31" s="142"/>
      <c r="U31" s="62"/>
    </row>
    <row r="32" spans="1:21" s="139" customFormat="1" ht="15.75">
      <c r="A32" s="137" t="s">
        <v>17</v>
      </c>
      <c r="B32" s="124"/>
      <c r="C32" s="124"/>
      <c r="D32" s="138"/>
      <c r="E32" s="138"/>
      <c r="F32" s="132">
        <f>SUM(F33:F44)-F41</f>
        <v>1792.4</v>
      </c>
      <c r="G32" s="140">
        <f aca="true" t="shared" si="2" ref="G32:U32">SUM(G33:G44)-G41</f>
        <v>185.9</v>
      </c>
      <c r="H32" s="140">
        <f t="shared" si="2"/>
        <v>65</v>
      </c>
      <c r="I32" s="140">
        <f t="shared" si="2"/>
        <v>612.5</v>
      </c>
      <c r="J32" s="132">
        <f t="shared" si="2"/>
        <v>766.5</v>
      </c>
      <c r="K32" s="140">
        <f t="shared" si="2"/>
        <v>0</v>
      </c>
      <c r="L32" s="140">
        <f t="shared" si="2"/>
        <v>0</v>
      </c>
      <c r="M32" s="140">
        <f t="shared" si="2"/>
        <v>0</v>
      </c>
      <c r="N32" s="132">
        <f t="shared" si="2"/>
        <v>0</v>
      </c>
      <c r="O32" s="140">
        <f t="shared" si="2"/>
        <v>185.9</v>
      </c>
      <c r="P32" s="143">
        <f t="shared" si="2"/>
        <v>65</v>
      </c>
      <c r="Q32" s="140">
        <f t="shared" si="2"/>
        <v>612.5</v>
      </c>
      <c r="R32" s="132">
        <f t="shared" si="2"/>
        <v>766.5</v>
      </c>
      <c r="S32" s="140">
        <f t="shared" si="2"/>
        <v>0</v>
      </c>
      <c r="T32" s="143">
        <f t="shared" si="2"/>
        <v>0</v>
      </c>
      <c r="U32" s="132">
        <f t="shared" si="2"/>
        <v>162.5</v>
      </c>
    </row>
    <row r="33" spans="1:21" s="24" customFormat="1" ht="15">
      <c r="A33" s="21"/>
      <c r="B33" s="20"/>
      <c r="C33" s="20"/>
      <c r="D33" s="22"/>
      <c r="E33" s="22"/>
      <c r="F33" s="20"/>
      <c r="G33" s="46"/>
      <c r="H33" s="23"/>
      <c r="I33" s="23"/>
      <c r="J33" s="51"/>
      <c r="K33" s="23"/>
      <c r="L33" s="23"/>
      <c r="M33" s="23"/>
      <c r="N33" s="53"/>
      <c r="O33" s="25"/>
      <c r="P33" s="156"/>
      <c r="Q33" s="25"/>
      <c r="R33" s="40"/>
      <c r="S33" s="93"/>
      <c r="T33" s="141"/>
      <c r="U33" s="61"/>
    </row>
    <row r="34" spans="2:21" ht="22.5">
      <c r="B34" s="20" t="s">
        <v>51</v>
      </c>
      <c r="C34" s="20" t="s">
        <v>31</v>
      </c>
      <c r="D34" s="8">
        <v>801</v>
      </c>
      <c r="E34" s="22" t="s">
        <v>36</v>
      </c>
      <c r="F34" s="20">
        <f>O34+P34+Q34+R34+T34+U34+S34</f>
        <v>200</v>
      </c>
      <c r="G34" s="42"/>
      <c r="I34" s="2">
        <v>90</v>
      </c>
      <c r="J34" s="48">
        <v>110</v>
      </c>
      <c r="N34" s="53"/>
      <c r="O34" s="7">
        <f>G34+K34</f>
        <v>0</v>
      </c>
      <c r="P34" s="155">
        <f>H34+L34</f>
        <v>0</v>
      </c>
      <c r="Q34" s="7">
        <f>I34+M34</f>
        <v>90</v>
      </c>
      <c r="R34" s="35">
        <f>J34+N34</f>
        <v>110</v>
      </c>
      <c r="T34" s="142"/>
      <c r="U34" s="60"/>
    </row>
    <row r="35" spans="3:20" ht="15">
      <c r="C35" s="20"/>
      <c r="F35" s="67"/>
      <c r="J35" s="48"/>
      <c r="N35" s="53"/>
      <c r="R35" s="38"/>
      <c r="T35" s="142"/>
    </row>
    <row r="36" spans="3:20" ht="15">
      <c r="C36" s="20"/>
      <c r="F36" s="67"/>
      <c r="J36" s="48"/>
      <c r="N36" s="53"/>
      <c r="R36" s="38"/>
      <c r="T36" s="142"/>
    </row>
    <row r="37" spans="2:21" ht="22.5">
      <c r="B37" s="20" t="s">
        <v>26</v>
      </c>
      <c r="C37" s="20" t="s">
        <v>18</v>
      </c>
      <c r="D37" s="8">
        <v>853</v>
      </c>
      <c r="E37" s="104">
        <v>2004</v>
      </c>
      <c r="F37" s="20">
        <f>O37+P37+Q37+R37+T37+U37+S37</f>
        <v>250</v>
      </c>
      <c r="G37" s="42"/>
      <c r="I37" s="2">
        <v>87.5</v>
      </c>
      <c r="J37" s="48"/>
      <c r="N37" s="53"/>
      <c r="O37" s="7">
        <f aca="true" t="shared" si="3" ref="O37:R39">G37+K37</f>
        <v>0</v>
      </c>
      <c r="P37" s="155">
        <f t="shared" si="3"/>
        <v>0</v>
      </c>
      <c r="Q37" s="7">
        <f t="shared" si="3"/>
        <v>87.5</v>
      </c>
      <c r="R37" s="35">
        <f t="shared" si="3"/>
        <v>0</v>
      </c>
      <c r="T37" s="142"/>
      <c r="U37" s="64">
        <v>162.5</v>
      </c>
    </row>
    <row r="38" spans="2:21" ht="22.5">
      <c r="B38" s="20" t="s">
        <v>69</v>
      </c>
      <c r="C38" s="20" t="s">
        <v>68</v>
      </c>
      <c r="D38" s="8">
        <v>853</v>
      </c>
      <c r="E38" s="104" t="s">
        <v>70</v>
      </c>
      <c r="F38" s="20">
        <f>O38+P38+Q38+R38+T38+U38+S38</f>
        <v>250.9</v>
      </c>
      <c r="G38" s="42">
        <v>185.9</v>
      </c>
      <c r="H38" s="2">
        <v>65</v>
      </c>
      <c r="J38" s="48"/>
      <c r="N38" s="53"/>
      <c r="O38" s="7">
        <f t="shared" si="3"/>
        <v>185.9</v>
      </c>
      <c r="P38" s="155">
        <f t="shared" si="3"/>
        <v>65</v>
      </c>
      <c r="Q38" s="7">
        <f t="shared" si="3"/>
        <v>0</v>
      </c>
      <c r="R38" s="35">
        <f t="shared" si="3"/>
        <v>0</v>
      </c>
      <c r="T38" s="142"/>
      <c r="U38" s="64"/>
    </row>
    <row r="39" spans="2:21" ht="101.25">
      <c r="B39" s="20" t="s">
        <v>49</v>
      </c>
      <c r="C39" s="20" t="s">
        <v>18</v>
      </c>
      <c r="D39" s="8">
        <v>853</v>
      </c>
      <c r="E39" s="22" t="s">
        <v>55</v>
      </c>
      <c r="F39" s="20">
        <f>O39+P39+Q39+R39+T39+U39+S39</f>
        <v>310</v>
      </c>
      <c r="G39" s="42"/>
      <c r="I39" s="2">
        <v>155</v>
      </c>
      <c r="J39" s="48">
        <v>155</v>
      </c>
      <c r="N39" s="53"/>
      <c r="O39" s="7">
        <f t="shared" si="3"/>
        <v>0</v>
      </c>
      <c r="P39" s="155">
        <f t="shared" si="3"/>
        <v>0</v>
      </c>
      <c r="Q39" s="7">
        <f t="shared" si="3"/>
        <v>155</v>
      </c>
      <c r="R39" s="35">
        <f t="shared" si="3"/>
        <v>155</v>
      </c>
      <c r="T39" s="142"/>
      <c r="U39" s="62"/>
    </row>
    <row r="40" spans="3:21" ht="15">
      <c r="C40" s="20"/>
      <c r="F40" s="20"/>
      <c r="G40" s="42"/>
      <c r="J40" s="48"/>
      <c r="N40" s="53"/>
      <c r="O40" s="7"/>
      <c r="P40" s="155"/>
      <c r="Q40" s="7"/>
      <c r="R40" s="35"/>
      <c r="T40" s="142"/>
      <c r="U40" s="62"/>
    </row>
    <row r="41" spans="1:21" s="8" customFormat="1" ht="11.25">
      <c r="A41" s="33"/>
      <c r="B41" s="98"/>
      <c r="C41" s="98">
        <v>1</v>
      </c>
      <c r="D41" s="33">
        <v>2</v>
      </c>
      <c r="E41" s="98">
        <v>3</v>
      </c>
      <c r="F41" s="33">
        <v>4</v>
      </c>
      <c r="G41" s="44">
        <v>5</v>
      </c>
      <c r="H41" s="33">
        <v>6</v>
      </c>
      <c r="I41" s="33">
        <v>7</v>
      </c>
      <c r="J41" s="37">
        <v>8</v>
      </c>
      <c r="K41" s="33">
        <v>9</v>
      </c>
      <c r="L41" s="33">
        <v>10</v>
      </c>
      <c r="M41" s="33">
        <v>11</v>
      </c>
      <c r="N41" s="131">
        <v>12</v>
      </c>
      <c r="O41" s="33">
        <v>13</v>
      </c>
      <c r="P41" s="33">
        <v>14</v>
      </c>
      <c r="Q41" s="33">
        <v>15</v>
      </c>
      <c r="R41" s="37">
        <v>16</v>
      </c>
      <c r="S41" s="90">
        <v>17</v>
      </c>
      <c r="T41" s="33">
        <v>18</v>
      </c>
      <c r="U41" s="37">
        <v>19</v>
      </c>
    </row>
    <row r="42" spans="2:21" ht="33.75">
      <c r="B42" s="20" t="s">
        <v>39</v>
      </c>
      <c r="C42" s="20" t="s">
        <v>23</v>
      </c>
      <c r="D42" s="8">
        <v>853</v>
      </c>
      <c r="E42" s="22" t="s">
        <v>24</v>
      </c>
      <c r="F42" s="20">
        <f>O42+P42+Q42+R42+T42+U42+S42</f>
        <v>281.5</v>
      </c>
      <c r="G42" s="42"/>
      <c r="I42" s="2">
        <v>130</v>
      </c>
      <c r="J42" s="48">
        <v>151.5</v>
      </c>
      <c r="N42" s="53"/>
      <c r="O42" s="7">
        <f aca="true" t="shared" si="4" ref="O42:R43">G42+K42</f>
        <v>0</v>
      </c>
      <c r="P42" s="155">
        <f t="shared" si="4"/>
        <v>0</v>
      </c>
      <c r="Q42" s="7">
        <f t="shared" si="4"/>
        <v>130</v>
      </c>
      <c r="R42" s="35">
        <f t="shared" si="4"/>
        <v>151.5</v>
      </c>
      <c r="T42" s="142"/>
      <c r="U42" s="62"/>
    </row>
    <row r="43" spans="2:21" ht="45">
      <c r="B43" s="20" t="s">
        <v>38</v>
      </c>
      <c r="C43" s="20" t="s">
        <v>19</v>
      </c>
      <c r="D43" s="8">
        <v>853</v>
      </c>
      <c r="E43" s="22" t="s">
        <v>37</v>
      </c>
      <c r="F43" s="20">
        <f>O43+P43+Q43+R43+T43+U43+S43</f>
        <v>500</v>
      </c>
      <c r="G43" s="42"/>
      <c r="H43" s="2">
        <v>0</v>
      </c>
      <c r="I43" s="2">
        <v>150</v>
      </c>
      <c r="J43" s="48">
        <v>350</v>
      </c>
      <c r="N43" s="53"/>
      <c r="O43" s="7">
        <f t="shared" si="4"/>
        <v>0</v>
      </c>
      <c r="P43" s="155">
        <f t="shared" si="4"/>
        <v>0</v>
      </c>
      <c r="Q43" s="7">
        <f t="shared" si="4"/>
        <v>150</v>
      </c>
      <c r="R43" s="35">
        <f t="shared" si="4"/>
        <v>350</v>
      </c>
      <c r="T43" s="142"/>
      <c r="U43" s="60"/>
    </row>
    <row r="44" spans="3:21" ht="15" customHeight="1">
      <c r="C44" s="20"/>
      <c r="F44" s="58"/>
      <c r="G44" s="1"/>
      <c r="J44" s="48"/>
      <c r="N44" s="53"/>
      <c r="O44" s="7"/>
      <c r="P44" s="155"/>
      <c r="Q44" s="7"/>
      <c r="R44" s="35"/>
      <c r="T44" s="142"/>
      <c r="U44" s="62"/>
    </row>
    <row r="45" spans="1:21" s="8" customFormat="1" ht="11.25">
      <c r="A45" s="11"/>
      <c r="B45" s="97"/>
      <c r="C45" s="11"/>
      <c r="D45" s="11"/>
      <c r="E45" s="97"/>
      <c r="F45" s="38"/>
      <c r="G45" s="11"/>
      <c r="H45" s="11"/>
      <c r="I45" s="11"/>
      <c r="J45" s="38"/>
      <c r="K45" s="11"/>
      <c r="L45" s="11"/>
      <c r="M45" s="11"/>
      <c r="N45" s="134"/>
      <c r="O45" s="11"/>
      <c r="P45" s="144"/>
      <c r="Q45" s="11"/>
      <c r="R45" s="38"/>
      <c r="S45" s="94"/>
      <c r="T45" s="144"/>
      <c r="U45" s="38"/>
    </row>
    <row r="46" spans="1:21" s="16" customFormat="1" ht="15.75">
      <c r="A46" s="15" t="s">
        <v>6</v>
      </c>
      <c r="B46" s="25"/>
      <c r="C46" s="7"/>
      <c r="D46" s="10"/>
      <c r="E46" s="99"/>
      <c r="F46" s="39">
        <f>SUM(F47:F48)</f>
        <v>4512.919</v>
      </c>
      <c r="G46" s="7">
        <f aca="true" t="shared" si="5" ref="G46:U46">SUM(G47:G48)</f>
        <v>1158.9</v>
      </c>
      <c r="H46" s="32">
        <f t="shared" si="5"/>
        <v>1324.8000000000002</v>
      </c>
      <c r="I46" s="7">
        <f t="shared" si="5"/>
        <v>900</v>
      </c>
      <c r="J46" s="39">
        <f t="shared" si="5"/>
        <v>920</v>
      </c>
      <c r="K46" s="7">
        <f t="shared" si="5"/>
        <v>0</v>
      </c>
      <c r="L46" s="7">
        <f t="shared" si="5"/>
        <v>209.219</v>
      </c>
      <c r="M46" s="7">
        <f t="shared" si="5"/>
        <v>0</v>
      </c>
      <c r="N46" s="132">
        <f t="shared" si="5"/>
        <v>0</v>
      </c>
      <c r="O46" s="7">
        <f t="shared" si="5"/>
        <v>1158.9</v>
      </c>
      <c r="P46" s="155">
        <f t="shared" si="5"/>
        <v>1534.0190000000002</v>
      </c>
      <c r="Q46" s="7">
        <f t="shared" si="5"/>
        <v>900</v>
      </c>
      <c r="R46" s="39">
        <f t="shared" si="5"/>
        <v>920</v>
      </c>
      <c r="S46" s="92">
        <f t="shared" si="5"/>
        <v>0</v>
      </c>
      <c r="T46" s="142">
        <f t="shared" si="5"/>
        <v>0</v>
      </c>
      <c r="U46" s="39">
        <f t="shared" si="5"/>
        <v>0</v>
      </c>
    </row>
    <row r="47" spans="6:21" ht="15">
      <c r="F47" s="20"/>
      <c r="G47" s="42"/>
      <c r="J47" s="48"/>
      <c r="N47" s="53"/>
      <c r="R47" s="35"/>
      <c r="T47" s="142"/>
      <c r="U47" s="60"/>
    </row>
    <row r="48" spans="1:21" s="24" customFormat="1" ht="22.5">
      <c r="A48" s="21"/>
      <c r="B48" s="20" t="s">
        <v>43</v>
      </c>
      <c r="C48" s="20" t="s">
        <v>7</v>
      </c>
      <c r="D48" s="22">
        <v>600</v>
      </c>
      <c r="E48" s="22"/>
      <c r="F48" s="20">
        <f>O48+P48+Q48+R48+T48+U48+S48</f>
        <v>4512.919</v>
      </c>
      <c r="G48" s="46">
        <f>SUM(G51:G55)</f>
        <v>1158.9</v>
      </c>
      <c r="H48" s="66">
        <f aca="true" t="shared" si="6" ref="H48:U48">SUM(H51:H55)</f>
        <v>1324.8000000000002</v>
      </c>
      <c r="I48" s="59">
        <f t="shared" si="6"/>
        <v>900</v>
      </c>
      <c r="J48" s="59">
        <f t="shared" si="6"/>
        <v>920</v>
      </c>
      <c r="K48" s="46">
        <f t="shared" si="6"/>
        <v>0</v>
      </c>
      <c r="L48" s="66">
        <f t="shared" si="6"/>
        <v>209.219</v>
      </c>
      <c r="M48" s="59">
        <f t="shared" si="6"/>
        <v>0</v>
      </c>
      <c r="N48" s="135">
        <f t="shared" si="6"/>
        <v>0</v>
      </c>
      <c r="O48" s="59">
        <f t="shared" si="6"/>
        <v>1158.9</v>
      </c>
      <c r="P48" s="145">
        <f t="shared" si="6"/>
        <v>1534.0190000000002</v>
      </c>
      <c r="Q48" s="59">
        <f t="shared" si="6"/>
        <v>900</v>
      </c>
      <c r="R48" s="59">
        <f t="shared" si="6"/>
        <v>920</v>
      </c>
      <c r="S48" s="46">
        <f t="shared" si="6"/>
        <v>0</v>
      </c>
      <c r="T48" s="145">
        <f t="shared" si="6"/>
        <v>0</v>
      </c>
      <c r="U48" s="59">
        <f t="shared" si="6"/>
        <v>0</v>
      </c>
    </row>
    <row r="49" spans="6:21" ht="15">
      <c r="F49" s="20"/>
      <c r="G49" s="42"/>
      <c r="J49" s="48"/>
      <c r="N49" s="53"/>
      <c r="Q49" s="4"/>
      <c r="R49" s="35"/>
      <c r="T49" s="142"/>
      <c r="U49" s="60"/>
    </row>
    <row r="50" spans="2:21" ht="15">
      <c r="B50" s="20" t="s">
        <v>21</v>
      </c>
      <c r="F50" s="20"/>
      <c r="G50" s="42"/>
      <c r="J50" s="48"/>
      <c r="N50" s="53"/>
      <c r="R50" s="35"/>
      <c r="T50" s="142"/>
      <c r="U50" s="60"/>
    </row>
    <row r="51" spans="2:21" ht="22.5">
      <c r="B51" s="20" t="s">
        <v>28</v>
      </c>
      <c r="E51" s="22" t="s">
        <v>57</v>
      </c>
      <c r="F51" s="20">
        <f>O51+P51+Q51+R51+T51+U51+S51</f>
        <v>1753.2220000000002</v>
      </c>
      <c r="G51" s="42">
        <v>853.2</v>
      </c>
      <c r="H51" s="164">
        <v>900.022</v>
      </c>
      <c r="I51" s="1"/>
      <c r="J51" s="48"/>
      <c r="K51" s="5">
        <f>SUM(K52:K52)</f>
        <v>0</v>
      </c>
      <c r="L51" s="31">
        <v>0</v>
      </c>
      <c r="M51" s="5">
        <f>SUM(M52:M52)</f>
        <v>0</v>
      </c>
      <c r="N51" s="134">
        <f>SUM(N52:N52)</f>
        <v>0</v>
      </c>
      <c r="O51" s="20">
        <f aca="true" t="shared" si="7" ref="O51:R52">G51+K51</f>
        <v>853.2</v>
      </c>
      <c r="P51" s="155">
        <f t="shared" si="7"/>
        <v>900.022</v>
      </c>
      <c r="Q51" s="20">
        <f t="shared" si="7"/>
        <v>0</v>
      </c>
      <c r="R51" s="41">
        <f t="shared" si="7"/>
        <v>0</v>
      </c>
      <c r="T51" s="142"/>
      <c r="U51" s="60"/>
    </row>
    <row r="52" spans="2:21" ht="22.5">
      <c r="B52" s="20" t="s">
        <v>22</v>
      </c>
      <c r="E52" s="22" t="s">
        <v>58</v>
      </c>
      <c r="F52" s="20">
        <f>O52+P52+Q52+R52+T52+U52+S52</f>
        <v>939.6970000000001</v>
      </c>
      <c r="G52" s="42">
        <v>305.7</v>
      </c>
      <c r="H52" s="164">
        <v>424.778</v>
      </c>
      <c r="I52" s="1"/>
      <c r="J52" s="48"/>
      <c r="K52" s="5">
        <v>0</v>
      </c>
      <c r="L52" s="149">
        <v>209.219</v>
      </c>
      <c r="M52" s="5">
        <v>0</v>
      </c>
      <c r="N52" s="134">
        <v>0</v>
      </c>
      <c r="O52" s="20">
        <f t="shared" si="7"/>
        <v>305.7</v>
      </c>
      <c r="P52" s="155">
        <f t="shared" si="7"/>
        <v>633.9970000000001</v>
      </c>
      <c r="Q52" s="20">
        <f t="shared" si="7"/>
        <v>0</v>
      </c>
      <c r="R52" s="41">
        <f t="shared" si="7"/>
        <v>0</v>
      </c>
      <c r="T52" s="142"/>
      <c r="U52" s="60"/>
    </row>
    <row r="53" spans="3:21" ht="15">
      <c r="C53" s="20"/>
      <c r="F53" s="20"/>
      <c r="G53" s="42"/>
      <c r="I53" s="1"/>
      <c r="J53" s="48"/>
      <c r="K53" s="5"/>
      <c r="L53" s="5"/>
      <c r="M53" s="5"/>
      <c r="N53" s="134"/>
      <c r="O53" s="20"/>
      <c r="P53" s="141"/>
      <c r="Q53" s="20"/>
      <c r="R53" s="41"/>
      <c r="T53" s="142"/>
      <c r="U53" s="60"/>
    </row>
    <row r="54" spans="3:21" ht="15">
      <c r="C54" s="20"/>
      <c r="F54" s="20"/>
      <c r="G54" s="42"/>
      <c r="I54" s="1"/>
      <c r="J54" s="48"/>
      <c r="K54" s="5"/>
      <c r="L54" s="5"/>
      <c r="M54" s="5"/>
      <c r="N54" s="134"/>
      <c r="O54" s="20"/>
      <c r="P54" s="141"/>
      <c r="Q54" s="20"/>
      <c r="R54" s="41"/>
      <c r="T54" s="142"/>
      <c r="U54" s="60"/>
    </row>
    <row r="55" spans="2:21" ht="22.5">
      <c r="B55" s="20" t="s">
        <v>78</v>
      </c>
      <c r="E55" s="22" t="s">
        <v>56</v>
      </c>
      <c r="F55" s="20"/>
      <c r="G55" s="42"/>
      <c r="I55" s="1">
        <v>900</v>
      </c>
      <c r="J55" s="48">
        <v>920</v>
      </c>
      <c r="N55" s="53"/>
      <c r="P55" s="155">
        <f>H55+L55</f>
        <v>0</v>
      </c>
      <c r="Q55" s="20">
        <f>I55+M55</f>
        <v>900</v>
      </c>
      <c r="R55" s="41">
        <f>J55+N55</f>
        <v>920</v>
      </c>
      <c r="T55" s="142"/>
      <c r="U55" s="60"/>
    </row>
    <row r="56" spans="1:21" s="16" customFormat="1" ht="15.75">
      <c r="A56" s="15" t="s">
        <v>3</v>
      </c>
      <c r="B56" s="25"/>
      <c r="C56" s="7"/>
      <c r="D56" s="10"/>
      <c r="E56" s="99"/>
      <c r="F56" s="20"/>
      <c r="G56" s="47"/>
      <c r="H56" s="3"/>
      <c r="I56" s="3"/>
      <c r="J56" s="52"/>
      <c r="K56" s="3"/>
      <c r="L56" s="3"/>
      <c r="M56" s="3"/>
      <c r="N56" s="133"/>
      <c r="O56" s="7"/>
      <c r="P56" s="155"/>
      <c r="Q56" s="7"/>
      <c r="R56" s="35"/>
      <c r="S56" s="91"/>
      <c r="T56" s="142"/>
      <c r="U56" s="62"/>
    </row>
    <row r="57" spans="1:21" s="16" customFormat="1" ht="15.75">
      <c r="A57" s="15" t="s">
        <v>4</v>
      </c>
      <c r="B57" s="25"/>
      <c r="C57" s="7"/>
      <c r="D57" s="10"/>
      <c r="E57" s="99"/>
      <c r="F57" s="20"/>
      <c r="G57" s="47"/>
      <c r="H57" s="3"/>
      <c r="I57" s="3"/>
      <c r="J57" s="52"/>
      <c r="K57" s="3"/>
      <c r="L57" s="3"/>
      <c r="M57" s="3"/>
      <c r="N57" s="133"/>
      <c r="O57" s="7"/>
      <c r="P57" s="155"/>
      <c r="Q57" s="7"/>
      <c r="R57" s="35"/>
      <c r="S57" s="91"/>
      <c r="T57" s="142"/>
      <c r="U57" s="62"/>
    </row>
    <row r="58" spans="1:21" s="16" customFormat="1" ht="15.75">
      <c r="A58" s="15" t="s">
        <v>5</v>
      </c>
      <c r="B58" s="25"/>
      <c r="C58" s="7"/>
      <c r="D58" s="10"/>
      <c r="E58" s="99"/>
      <c r="F58" s="7">
        <f aca="true" t="shared" si="8" ref="F58:U58">SUM(F59:F71)-F65</f>
        <v>369.5</v>
      </c>
      <c r="G58" s="45">
        <f t="shared" si="8"/>
        <v>0</v>
      </c>
      <c r="H58" s="6">
        <f t="shared" si="8"/>
        <v>38</v>
      </c>
      <c r="I58" s="6">
        <f t="shared" si="8"/>
        <v>0</v>
      </c>
      <c r="J58" s="39">
        <f t="shared" si="8"/>
        <v>400</v>
      </c>
      <c r="K58" s="6">
        <f t="shared" si="8"/>
        <v>0</v>
      </c>
      <c r="L58" s="6">
        <f t="shared" si="8"/>
        <v>0</v>
      </c>
      <c r="M58" s="6">
        <f t="shared" si="8"/>
        <v>0</v>
      </c>
      <c r="N58" s="132">
        <f t="shared" si="8"/>
        <v>0</v>
      </c>
      <c r="O58" s="6">
        <f t="shared" si="8"/>
        <v>0</v>
      </c>
      <c r="P58" s="146">
        <f t="shared" si="8"/>
        <v>49.5</v>
      </c>
      <c r="Q58" s="6">
        <f t="shared" si="8"/>
        <v>0</v>
      </c>
      <c r="R58" s="39">
        <f t="shared" si="8"/>
        <v>320</v>
      </c>
      <c r="S58" s="105">
        <f t="shared" si="8"/>
        <v>0</v>
      </c>
      <c r="T58" s="146">
        <f t="shared" si="8"/>
        <v>0</v>
      </c>
      <c r="U58" s="39">
        <f t="shared" si="8"/>
        <v>0</v>
      </c>
    </row>
    <row r="59" spans="6:21" ht="15">
      <c r="F59" s="20"/>
      <c r="G59" s="42"/>
      <c r="J59" s="48"/>
      <c r="N59" s="53"/>
      <c r="O59" s="7"/>
      <c r="P59" s="155"/>
      <c r="Q59" s="7"/>
      <c r="R59" s="35"/>
      <c r="T59" s="142"/>
      <c r="U59" s="62"/>
    </row>
    <row r="60" spans="2:21" ht="45">
      <c r="B60" s="20" t="s">
        <v>41</v>
      </c>
      <c r="C60" s="20" t="s">
        <v>18</v>
      </c>
      <c r="D60" s="8">
        <v>853</v>
      </c>
      <c r="E60" s="22" t="s">
        <v>42</v>
      </c>
      <c r="F60" s="20">
        <f>O60+P60+Q60+R60+T60+U60+S60</f>
        <v>80</v>
      </c>
      <c r="G60" s="42"/>
      <c r="J60" s="48">
        <v>80</v>
      </c>
      <c r="N60" s="53"/>
      <c r="O60" s="7">
        <f>G60+K60</f>
        <v>0</v>
      </c>
      <c r="P60" s="155">
        <f>H60+L60</f>
        <v>0</v>
      </c>
      <c r="Q60" s="7">
        <f>I60+M60</f>
        <v>0</v>
      </c>
      <c r="R60" s="35">
        <f>J60+N60</f>
        <v>80</v>
      </c>
      <c r="T60" s="142"/>
      <c r="U60" s="62"/>
    </row>
    <row r="61" spans="3:21" ht="15">
      <c r="C61" s="20"/>
      <c r="F61" s="20"/>
      <c r="G61" s="42"/>
      <c r="J61" s="48"/>
      <c r="N61" s="53"/>
      <c r="O61" s="7"/>
      <c r="P61" s="155"/>
      <c r="Q61" s="7"/>
      <c r="R61" s="35"/>
      <c r="T61" s="142"/>
      <c r="U61" s="62"/>
    </row>
    <row r="62" spans="3:21" ht="15">
      <c r="C62" s="20"/>
      <c r="F62" s="20"/>
      <c r="G62" s="42"/>
      <c r="J62" s="48"/>
      <c r="N62" s="53"/>
      <c r="O62" s="7"/>
      <c r="P62" s="155"/>
      <c r="Q62" s="7"/>
      <c r="R62" s="35"/>
      <c r="T62" s="142"/>
      <c r="U62" s="62"/>
    </row>
    <row r="63" spans="3:21" ht="15">
      <c r="C63" s="20"/>
      <c r="F63" s="20"/>
      <c r="G63" s="42"/>
      <c r="J63" s="48"/>
      <c r="N63" s="53"/>
      <c r="O63" s="7"/>
      <c r="P63" s="155"/>
      <c r="Q63" s="7"/>
      <c r="R63" s="35"/>
      <c r="T63" s="142"/>
      <c r="U63" s="62"/>
    </row>
    <row r="64" spans="6:21" ht="15">
      <c r="F64" s="20"/>
      <c r="G64" s="42"/>
      <c r="J64" s="48"/>
      <c r="N64" s="53"/>
      <c r="O64" s="7"/>
      <c r="P64" s="155"/>
      <c r="Q64" s="7"/>
      <c r="R64" s="35"/>
      <c r="T64" s="142"/>
      <c r="U64" s="62"/>
    </row>
    <row r="65" spans="1:21" s="8" customFormat="1" ht="11.25">
      <c r="A65" s="33"/>
      <c r="B65" s="98"/>
      <c r="C65" s="33">
        <v>1</v>
      </c>
      <c r="D65" s="33">
        <v>2</v>
      </c>
      <c r="E65" s="98">
        <v>3</v>
      </c>
      <c r="F65" s="33">
        <v>4</v>
      </c>
      <c r="G65" s="44">
        <v>5</v>
      </c>
      <c r="H65" s="33">
        <v>6</v>
      </c>
      <c r="I65" s="33">
        <v>7</v>
      </c>
      <c r="J65" s="37">
        <v>8</v>
      </c>
      <c r="K65" s="33">
        <v>9</v>
      </c>
      <c r="L65" s="33">
        <v>10</v>
      </c>
      <c r="M65" s="33">
        <v>11</v>
      </c>
      <c r="N65" s="131">
        <v>12</v>
      </c>
      <c r="O65" s="33">
        <v>13</v>
      </c>
      <c r="P65" s="33">
        <v>14</v>
      </c>
      <c r="Q65" s="33">
        <v>15</v>
      </c>
      <c r="R65" s="37">
        <v>16</v>
      </c>
      <c r="S65" s="90">
        <v>17</v>
      </c>
      <c r="T65" s="33">
        <v>18</v>
      </c>
      <c r="U65" s="37">
        <v>19</v>
      </c>
    </row>
    <row r="66" spans="2:21" ht="45">
      <c r="B66" s="20" t="s">
        <v>59</v>
      </c>
      <c r="C66" s="20" t="s">
        <v>27</v>
      </c>
      <c r="D66" s="8">
        <v>853</v>
      </c>
      <c r="E66" s="22" t="s">
        <v>42</v>
      </c>
      <c r="F66" s="20">
        <f>O66+P66+Q66+R66+T66+U66+S66</f>
        <v>80</v>
      </c>
      <c r="G66" s="42"/>
      <c r="J66" s="48">
        <v>80</v>
      </c>
      <c r="N66" s="53"/>
      <c r="O66" s="7">
        <f>G66+K66</f>
        <v>0</v>
      </c>
      <c r="P66" s="155">
        <f>H66+L66</f>
        <v>0</v>
      </c>
      <c r="Q66" s="7">
        <f>I66+M66</f>
        <v>0</v>
      </c>
      <c r="R66" s="35">
        <f>J66+N66</f>
        <v>80</v>
      </c>
      <c r="T66" s="142"/>
      <c r="U66" s="62"/>
    </row>
    <row r="67" spans="2:21" ht="33.75">
      <c r="B67" s="20" t="s">
        <v>76</v>
      </c>
      <c r="C67" s="20" t="s">
        <v>77</v>
      </c>
      <c r="D67" s="8">
        <v>801</v>
      </c>
      <c r="E67" s="22">
        <v>2003</v>
      </c>
      <c r="F67" s="20">
        <f>O67+P67+Q67+R67+T67+U67+S67</f>
        <v>11.5</v>
      </c>
      <c r="G67" s="42"/>
      <c r="J67" s="48">
        <v>80</v>
      </c>
      <c r="N67" s="53"/>
      <c r="O67" s="7">
        <f>G67+K67</f>
        <v>0</v>
      </c>
      <c r="P67" s="155">
        <v>11.5</v>
      </c>
      <c r="Q67" s="7">
        <f>I67+M67</f>
        <v>0</v>
      </c>
      <c r="R67" s="35"/>
      <c r="T67" s="142"/>
      <c r="U67" s="62"/>
    </row>
    <row r="68" spans="2:21" ht="45">
      <c r="B68" s="20" t="s">
        <v>50</v>
      </c>
      <c r="C68" s="5" t="s">
        <v>2</v>
      </c>
      <c r="D68" s="8">
        <v>853</v>
      </c>
      <c r="E68" s="22" t="s">
        <v>42</v>
      </c>
      <c r="F68" s="20">
        <f>O68+P68+Q68+R68+T68+U68+S68</f>
        <v>80</v>
      </c>
      <c r="G68" s="42">
        <v>0</v>
      </c>
      <c r="H68" s="2">
        <v>0</v>
      </c>
      <c r="J68" s="48">
        <v>80</v>
      </c>
      <c r="N68" s="53"/>
      <c r="O68" s="7">
        <f>G68+K68</f>
        <v>0</v>
      </c>
      <c r="P68" s="155">
        <f>H68+L68</f>
        <v>0</v>
      </c>
      <c r="Q68" s="7">
        <f>I68+M68</f>
        <v>0</v>
      </c>
      <c r="R68" s="35">
        <f>J68+N68</f>
        <v>80</v>
      </c>
      <c r="T68" s="142"/>
      <c r="U68" s="62"/>
    </row>
    <row r="69" spans="1:21" s="24" customFormat="1" ht="15">
      <c r="A69" s="21"/>
      <c r="B69" s="20"/>
      <c r="C69" s="20"/>
      <c r="D69" s="22"/>
      <c r="E69" s="22"/>
      <c r="F69" s="20"/>
      <c r="G69" s="46"/>
      <c r="H69" s="23"/>
      <c r="I69" s="23"/>
      <c r="J69" s="51"/>
      <c r="K69" s="23"/>
      <c r="L69" s="23"/>
      <c r="M69" s="23"/>
      <c r="N69" s="53"/>
      <c r="O69" s="25"/>
      <c r="P69" s="156"/>
      <c r="Q69" s="25"/>
      <c r="R69" s="40"/>
      <c r="S69" s="93"/>
      <c r="T69" s="141"/>
      <c r="U69" s="61"/>
    </row>
    <row r="70" spans="1:21" s="24" customFormat="1" ht="33.75">
      <c r="A70" s="21"/>
      <c r="B70" s="20" t="s">
        <v>40</v>
      </c>
      <c r="C70" s="20" t="s">
        <v>25</v>
      </c>
      <c r="D70" s="22">
        <v>853</v>
      </c>
      <c r="E70" s="22" t="s">
        <v>60</v>
      </c>
      <c r="F70" s="20">
        <f>O70+P70+Q70+R70+T70+U70+S70</f>
        <v>80</v>
      </c>
      <c r="G70" s="46"/>
      <c r="H70" s="23"/>
      <c r="I70" s="23"/>
      <c r="J70" s="51">
        <v>80</v>
      </c>
      <c r="K70" s="23"/>
      <c r="L70" s="23"/>
      <c r="M70" s="23"/>
      <c r="N70" s="53"/>
      <c r="O70" s="25">
        <f aca="true" t="shared" si="9" ref="O70:R71">G70+K70</f>
        <v>0</v>
      </c>
      <c r="P70" s="156">
        <f t="shared" si="9"/>
        <v>0</v>
      </c>
      <c r="Q70" s="25">
        <f t="shared" si="9"/>
        <v>0</v>
      </c>
      <c r="R70" s="40">
        <f t="shared" si="9"/>
        <v>80</v>
      </c>
      <c r="S70" s="93"/>
      <c r="T70" s="141"/>
      <c r="U70" s="61"/>
    </row>
    <row r="71" spans="2:21" ht="22.5">
      <c r="B71" s="20" t="s">
        <v>30</v>
      </c>
      <c r="C71" s="20" t="s">
        <v>19</v>
      </c>
      <c r="D71" s="8">
        <v>754.75</v>
      </c>
      <c r="E71" s="22">
        <v>2003</v>
      </c>
      <c r="F71" s="20">
        <f>O71+P71+Q71+R71+T71+U71+S71</f>
        <v>38</v>
      </c>
      <c r="G71" s="42"/>
      <c r="H71" s="2">
        <v>38</v>
      </c>
      <c r="J71" s="48"/>
      <c r="N71" s="53"/>
      <c r="O71" s="7">
        <f t="shared" si="9"/>
        <v>0</v>
      </c>
      <c r="P71" s="155">
        <f t="shared" si="9"/>
        <v>38</v>
      </c>
      <c r="Q71" s="7">
        <f t="shared" si="9"/>
        <v>0</v>
      </c>
      <c r="R71" s="35">
        <f t="shared" si="9"/>
        <v>0</v>
      </c>
      <c r="T71" s="142"/>
      <c r="U71" s="60"/>
    </row>
    <row r="72" spans="3:21" ht="15">
      <c r="C72" s="20"/>
      <c r="F72" s="20"/>
      <c r="G72" s="42"/>
      <c r="J72" s="48"/>
      <c r="N72" s="53"/>
      <c r="O72" s="7"/>
      <c r="P72" s="155"/>
      <c r="Q72" s="7"/>
      <c r="R72" s="35"/>
      <c r="T72" s="142"/>
      <c r="U72" s="62"/>
    </row>
    <row r="73" spans="1:21" s="16" customFormat="1" ht="16.5" thickBot="1">
      <c r="A73" s="54" t="s">
        <v>44</v>
      </c>
      <c r="B73" s="123"/>
      <c r="C73" s="55"/>
      <c r="D73" s="56"/>
      <c r="E73" s="101"/>
      <c r="F73" s="55">
        <f aca="true" t="shared" si="10" ref="F73:U73">F16+F32+F46+F58</f>
        <v>8819.226</v>
      </c>
      <c r="G73" s="87">
        <f t="shared" si="10"/>
        <v>1344.8000000000002</v>
      </c>
      <c r="H73" s="86">
        <f t="shared" si="10"/>
        <v>1427.8000000000002</v>
      </c>
      <c r="I73" s="55">
        <f t="shared" si="10"/>
        <v>1512.5</v>
      </c>
      <c r="J73" s="57">
        <f t="shared" si="10"/>
        <v>2086.5</v>
      </c>
      <c r="K73" s="55">
        <f t="shared" si="10"/>
        <v>0</v>
      </c>
      <c r="L73" s="55">
        <f t="shared" si="10"/>
        <v>209.219</v>
      </c>
      <c r="M73" s="55">
        <f t="shared" si="10"/>
        <v>0</v>
      </c>
      <c r="N73" s="126">
        <f t="shared" si="10"/>
        <v>0</v>
      </c>
      <c r="O73" s="55">
        <f t="shared" si="10"/>
        <v>1344.8000000000002</v>
      </c>
      <c r="P73" s="157">
        <f t="shared" si="10"/>
        <v>1648.5190000000002</v>
      </c>
      <c r="Q73" s="55">
        <f t="shared" si="10"/>
        <v>1512.5</v>
      </c>
      <c r="R73" s="57">
        <f t="shared" si="10"/>
        <v>2006.5</v>
      </c>
      <c r="S73" s="85">
        <f t="shared" si="10"/>
        <v>996.1</v>
      </c>
      <c r="T73" s="147">
        <f t="shared" si="10"/>
        <v>1148.307</v>
      </c>
      <c r="U73" s="125">
        <f t="shared" si="10"/>
        <v>162.5</v>
      </c>
    </row>
  </sheetData>
  <mergeCells count="3">
    <mergeCell ref="S9:S11"/>
    <mergeCell ref="T9:T11"/>
    <mergeCell ref="U9:U1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Your User Name</cp:lastModifiedBy>
  <cp:lastPrinted>2003-06-25T09:04:01Z</cp:lastPrinted>
  <dcterms:created xsi:type="dcterms:W3CDTF">1999-11-16T09:30:08Z</dcterms:created>
  <dcterms:modified xsi:type="dcterms:W3CDTF">2003-06-25T09:18:19Z</dcterms:modified>
  <cp:category/>
  <cp:version/>
  <cp:contentType/>
  <cp:contentStatus/>
</cp:coreProperties>
</file>