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'Arkusz1'!$A$1:$U$70</definedName>
  </definedNames>
  <calcPr fullCalcOnLoad="1"/>
</workbook>
</file>

<file path=xl/sharedStrings.xml><?xml version="1.0" encoding="utf-8"?>
<sst xmlns="http://schemas.openxmlformats.org/spreadsheetml/2006/main" count="106" uniqueCount="85">
  <si>
    <t>Cel i zadania rzeczowe</t>
  </si>
  <si>
    <t>Dział</t>
  </si>
  <si>
    <t>DPS Pigża</t>
  </si>
  <si>
    <t>Zakupy  środków trwałych</t>
  </si>
  <si>
    <t xml:space="preserve">i wartości niematerialnych </t>
  </si>
  <si>
    <t>i prawnych</t>
  </si>
  <si>
    <t>Inwestycje na drogach</t>
  </si>
  <si>
    <t>P.Z.D Toruń</t>
  </si>
  <si>
    <t>Wydatki budżetowe</t>
  </si>
  <si>
    <t>Łącznie wydatki</t>
  </si>
  <si>
    <t>i innych doch.powiatu</t>
  </si>
  <si>
    <t>z dotacji cel.,subwencji</t>
  </si>
  <si>
    <t>z celowych funduszy</t>
  </si>
  <si>
    <t>budżetowe powiatu</t>
  </si>
  <si>
    <t xml:space="preserve">na lata </t>
  </si>
  <si>
    <t xml:space="preserve">i innych środków </t>
  </si>
  <si>
    <t>Zabezpieczenie bazy lokalowej</t>
  </si>
  <si>
    <t xml:space="preserve"> dla jednostek organizacyjnych</t>
  </si>
  <si>
    <t>DPS Browina</t>
  </si>
  <si>
    <t>Starostwo P.</t>
  </si>
  <si>
    <t xml:space="preserve">w tysiącach złotych </t>
  </si>
  <si>
    <t>z tego :</t>
  </si>
  <si>
    <t xml:space="preserve">2. Droga Ostaszewo - Kowróz </t>
  </si>
  <si>
    <t>DPS- wszystkie</t>
  </si>
  <si>
    <t>2002-2006</t>
  </si>
  <si>
    <t>DPS Wielka Nieszawka</t>
  </si>
  <si>
    <t xml:space="preserve">montaż wind </t>
  </si>
  <si>
    <t>DPS Dobrzejewice</t>
  </si>
  <si>
    <t xml:space="preserve">  1. Droga Łubianka Kończewice</t>
  </si>
  <si>
    <t>POW Głuchowo</t>
  </si>
  <si>
    <t>Zakupy środków trwałych</t>
  </si>
  <si>
    <t>Z.Sz. Ś w Chełmży</t>
  </si>
  <si>
    <t>Ochrona środowiska</t>
  </si>
  <si>
    <t xml:space="preserve"> Zagospodarowanie terenu zieleni</t>
  </si>
  <si>
    <t>Zagospodarowanie terenu zieleni</t>
  </si>
  <si>
    <t>i następne</t>
  </si>
  <si>
    <t>2003-2004</t>
  </si>
  <si>
    <t>2002r-2005 r</t>
  </si>
  <si>
    <t xml:space="preserve">rozbudowa bud. na zapleczu Starostwa Powiatowego  na potrzeby PUP </t>
  </si>
  <si>
    <t xml:space="preserve">Instalacja systemu alarmowego p.poż  przyzywowego </t>
  </si>
  <si>
    <t>Zakup samochodu DPS Wielka Nieszawka</t>
  </si>
  <si>
    <t>do 2006</t>
  </si>
  <si>
    <t xml:space="preserve">Inwestycje drogowe 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</si>
  <si>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</si>
  <si>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</si>
  <si>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</si>
  <si>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</si>
  <si>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</si>
  <si>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>prace modernizacyjno - daptacyjne ( radiowęzeł ,adaptacja pomieszczeń na pokoje terapii zajęciowej , budowa 2 łazienek )</t>
  </si>
  <si>
    <t>Budowa łącznika w Z.Sz.Ś w Chełmży</t>
  </si>
  <si>
    <t xml:space="preserve">Z,SzŚ w Chełmży  , RCKU w Gronowie , PZD, DPS Browina , DPS Dobrzejewice, PPP w Chełmży, bud. W Cjełmży - Hallera i Szewska </t>
  </si>
  <si>
    <t>2002-2003</t>
  </si>
  <si>
    <t xml:space="preserve"> PROGRAM INWESTYCYJNY NA LATA  2003-2005</t>
  </si>
  <si>
    <t>2002-2005</t>
  </si>
  <si>
    <t>2004-2006</t>
  </si>
  <si>
    <t>2000- 2004</t>
  </si>
  <si>
    <t>2000-2004</t>
  </si>
  <si>
    <t>do 2006r</t>
  </si>
  <si>
    <t xml:space="preserve">z lat </t>
  </si>
  <si>
    <t>poprzednich</t>
  </si>
  <si>
    <t>pop.</t>
  </si>
  <si>
    <t>z lat</t>
  </si>
  <si>
    <t>2004-</t>
  </si>
  <si>
    <t>i dalej</t>
  </si>
  <si>
    <t>Środki specjalne, f.celowe</t>
  </si>
  <si>
    <t>DPS Nieszawka</t>
  </si>
  <si>
    <t>wym. poszycia dach.</t>
  </si>
  <si>
    <t>200-2004</t>
  </si>
  <si>
    <t>Oczyszczalnia scieków</t>
  </si>
  <si>
    <t>R.C.K.U Gronowo</t>
  </si>
  <si>
    <t>Załącznik nr 17 do Uchwały nr IV/23/03  Rady Powiatu Toruńskiego</t>
  </si>
  <si>
    <t xml:space="preserve">z dnia 21.02.2003 r w  sprawie  budżetu Powiatu Toruńskiego na rok 2003 </t>
  </si>
  <si>
    <t>R.C.K.U  Gronowo</t>
  </si>
  <si>
    <t>3. inne zadania inwestycyjne</t>
  </si>
  <si>
    <t>3. Jedwabno-Rogówko</t>
  </si>
  <si>
    <t>DPSPigża</t>
  </si>
  <si>
    <t xml:space="preserve">POW Głuchowo </t>
  </si>
  <si>
    <t xml:space="preserve"> zakupy środków trwałych-DPS Browina- zakup samochodu </t>
  </si>
  <si>
    <t xml:space="preserve"> zakupy środków trwałych-DPS Dobrzejewice- 80 tyś zakup samochodu</t>
  </si>
  <si>
    <t xml:space="preserve"> zakupy środków trwałych-szkoła  R.C.K.U  Gronowo</t>
  </si>
  <si>
    <t xml:space="preserve"> zakupy środków trwałych-DPS Pigża( w tym 80 tyś zakup samochodu ).</t>
  </si>
  <si>
    <t>Prace termomodernizac. - wymiana elewacji , kotłownie,itp.</t>
  </si>
  <si>
    <t xml:space="preserve">zmiana  na  dzień  28.08.2003-Uchwała  nr VII/47/03  Rady  Powiatu  Toruńskiego </t>
  </si>
  <si>
    <t xml:space="preserve">Zakupy  środków  trwałych </t>
  </si>
  <si>
    <t xml:space="preserve">DPS Browina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</si>
</sst>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9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" fontId="6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164" fontId="2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shrinkToFit="1"/>
    </xf>
    <xf numFmtId="164" fontId="7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2" fontId="3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 shrinkToFit="1"/>
    </xf>
    <xf numFmtId="2" fontId="6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/>
    </xf>
    <xf numFmtId="2" fontId="2" fillId="0" borderId="0" xfId="0" applyNumberFormat="1" applyFont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164" fontId="3" fillId="0" borderId="8" xfId="0" applyNumberFormat="1" applyFont="1" applyBorder="1" applyAlignment="1">
      <alignment/>
    </xf>
    <xf numFmtId="165" fontId="6" fillId="0" borderId="8" xfId="0" applyNumberFormat="1" applyFont="1" applyBorder="1" applyAlignment="1">
      <alignment shrinkToFit="1"/>
    </xf>
    <xf numFmtId="165" fontId="6" fillId="0" borderId="1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1" fontId="3" fillId="0" borderId="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 shrinkToFit="1"/>
    </xf>
    <xf numFmtId="1" fontId="6" fillId="0" borderId="8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shrinkToFit="1"/>
    </xf>
    <xf numFmtId="164" fontId="3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" fontId="3" fillId="0" borderId="15" xfId="0" applyNumberFormat="1" applyFont="1" applyBorder="1" applyAlignment="1">
      <alignment shrinkToFit="1"/>
    </xf>
    <xf numFmtId="2" fontId="3" fillId="0" borderId="16" xfId="0" applyNumberFormat="1" applyFont="1" applyBorder="1" applyAlignment="1">
      <alignment/>
    </xf>
    <xf numFmtId="1" fontId="3" fillId="0" borderId="15" xfId="0" applyNumberFormat="1" applyFont="1" applyBorder="1" applyAlignment="1">
      <alignment shrinkToFit="1"/>
    </xf>
    <xf numFmtId="164" fontId="3" fillId="0" borderId="16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6" fillId="0" borderId="0" xfId="0" applyNumberFormat="1" applyFont="1" applyAlignment="1">
      <alignment shrinkToFit="1"/>
    </xf>
    <xf numFmtId="164" fontId="3" fillId="0" borderId="9" xfId="0" applyNumberFormat="1" applyFont="1" applyBorder="1" applyAlignment="1">
      <alignment shrinkToFit="1"/>
    </xf>
    <xf numFmtId="164" fontId="6" fillId="0" borderId="9" xfId="0" applyNumberFormat="1" applyFont="1" applyBorder="1" applyAlignment="1">
      <alignment shrinkToFi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4" xfId="0" applyNumberFormat="1" applyFont="1" applyBorder="1" applyAlignment="1">
      <alignment shrinkToFit="1"/>
    </xf>
    <xf numFmtId="1" fontId="2" fillId="0" borderId="1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164" fontId="6" fillId="0" borderId="3" xfId="0" applyNumberFormat="1" applyFont="1" applyBorder="1" applyAlignment="1">
      <alignment shrinkToFit="1"/>
    </xf>
    <xf numFmtId="1" fontId="4" fillId="0" borderId="3" xfId="0" applyNumberFormat="1" applyFont="1" applyBorder="1" applyAlignment="1">
      <alignment shrinkToFit="1"/>
    </xf>
    <xf numFmtId="1" fontId="3" fillId="0" borderId="3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64" fontId="5" fillId="0" borderId="0" xfId="0" applyNumberFormat="1" applyFont="1" applyAlignment="1">
      <alignment shrinkToFit="1"/>
    </xf>
    <xf numFmtId="1" fontId="6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64" fontId="6" fillId="0" borderId="0" xfId="0" applyNumberFormat="1" applyFont="1" applyBorder="1" applyAlignment="1">
      <alignment shrinkToFit="1"/>
    </xf>
    <xf numFmtId="165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/>
    </xf>
    <xf numFmtId="165" fontId="6" fillId="0" borderId="0" xfId="0" applyNumberFormat="1" applyFont="1" applyBorder="1" applyAlignment="1">
      <alignment shrinkToFit="1"/>
    </xf>
    <xf numFmtId="165" fontId="2" fillId="0" borderId="0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 shrinkToFit="1"/>
    </xf>
    <xf numFmtId="165" fontId="3" fillId="0" borderId="0" xfId="0" applyNumberFormat="1" applyFont="1" applyAlignment="1">
      <alignment shrinkToFit="1"/>
    </xf>
    <xf numFmtId="165" fontId="3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 wrapText="1"/>
    </xf>
    <xf numFmtId="165" fontId="6" fillId="0" borderId="8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7" fillId="0" borderId="8" xfId="0" applyNumberFormat="1" applyFont="1" applyBorder="1" applyAlignment="1">
      <alignment shrinkToFit="1"/>
    </xf>
    <xf numFmtId="164" fontId="3" fillId="0" borderId="3" xfId="0" applyNumberFormat="1" applyFont="1" applyBorder="1" applyAlignment="1">
      <alignment shrinkToFit="1"/>
    </xf>
    <xf numFmtId="2" fontId="3" fillId="0" borderId="12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2" fontId="3" fillId="0" borderId="11" xfId="0" applyNumberFormat="1" applyFont="1" applyBorder="1" applyAlignment="1">
      <alignment horizontal="center" wrapText="1" shrinkToFit="1"/>
    </xf>
    <xf numFmtId="2" fontId="3" fillId="0" borderId="15" xfId="0" applyNumberFormat="1" applyFont="1" applyBorder="1" applyAlignment="1">
      <alignment horizontal="center" wrapText="1" shrinkToFit="1"/>
    </xf>
    <xf numFmtId="2" fontId="3" fillId="0" borderId="17" xfId="0" applyNumberFormat="1" applyFont="1" applyBorder="1" applyAlignment="1">
      <alignment horizontal="center" wrapText="1" shrinkToFit="1"/>
    </xf>
    <xf numFmtId="2" fontId="3" fillId="0" borderId="16" xfId="0" applyNumberFormat="1" applyFont="1" applyBorder="1" applyAlignment="1">
      <alignment horizont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 topLeftCell="A54">
      <selection activeCell="P64" sqref="P64"/>
    </sheetView>
  </sheetViews>
  <sheetFormatPr defaultColWidth="9.00390625" defaultRowHeight="12.75"/>
  <cols>
    <col min="1" max="1" width="1.875" style="11" customWidth="1"/>
    <col min="2" max="2" width="15.00390625" style="19" customWidth="1"/>
    <col min="3" max="3" width="8.75390625" style="5" customWidth="1"/>
    <col min="4" max="4" width="3.875" style="7" customWidth="1"/>
    <col min="5" max="5" width="5.125" style="21" customWidth="1"/>
    <col min="6" max="6" width="6.625" style="5" customWidth="1"/>
    <col min="7" max="7" width="10.625" style="2" customWidth="1"/>
    <col min="8" max="8" width="7.25390625" style="2" customWidth="1"/>
    <col min="9" max="9" width="6.25390625" style="2" customWidth="1"/>
    <col min="10" max="10" width="6.375" style="2" bestFit="1" customWidth="1"/>
    <col min="11" max="11" width="3.375" style="2" customWidth="1"/>
    <col min="12" max="12" width="6.125" style="2" customWidth="1"/>
    <col min="13" max="13" width="3.125" style="2" customWidth="1"/>
    <col min="14" max="14" width="2.625" style="131" customWidth="1"/>
    <col min="15" max="15" width="7.00390625" style="5" customWidth="1"/>
    <col min="16" max="16" width="9.125" style="137" bestFit="1" customWidth="1"/>
    <col min="17" max="17" width="7.25390625" style="5" customWidth="1"/>
    <col min="18" max="18" width="5.375" style="7" customWidth="1"/>
    <col min="19" max="19" width="5.625" style="88" customWidth="1"/>
    <col min="20" max="20" width="5.625" style="5" customWidth="1"/>
    <col min="21" max="21" width="4.375" style="30" customWidth="1"/>
    <col min="22" max="16384" width="9.125" style="12" customWidth="1"/>
  </cols>
  <sheetData>
    <row r="1" spans="1:21" ht="15">
      <c r="A1" s="65"/>
      <c r="B1" s="115"/>
      <c r="C1" s="66"/>
      <c r="D1" s="67"/>
      <c r="E1" s="91"/>
      <c r="F1" s="66"/>
      <c r="G1" s="68"/>
      <c r="H1" s="68"/>
      <c r="I1" s="68"/>
      <c r="J1" s="68"/>
      <c r="K1" s="68"/>
      <c r="L1" s="68"/>
      <c r="M1" s="68"/>
      <c r="N1" s="122"/>
      <c r="O1" s="66"/>
      <c r="P1" s="143"/>
      <c r="Q1" s="66"/>
      <c r="R1" s="67"/>
      <c r="S1" s="85"/>
      <c r="T1" s="66"/>
      <c r="U1" s="69"/>
    </row>
    <row r="2" spans="1:21" ht="15">
      <c r="A2" s="65"/>
      <c r="B2" s="115"/>
      <c r="C2" s="66"/>
      <c r="D2" s="67"/>
      <c r="E2" s="91"/>
      <c r="F2" s="66"/>
      <c r="G2" s="68"/>
      <c r="H2" s="68" t="s">
        <v>82</v>
      </c>
      <c r="I2" s="68"/>
      <c r="J2" s="68"/>
      <c r="K2" s="68"/>
      <c r="L2" s="68"/>
      <c r="M2" s="68"/>
      <c r="N2" s="122"/>
      <c r="O2" s="66"/>
      <c r="P2" s="143"/>
      <c r="Q2" s="66"/>
      <c r="R2" s="67"/>
      <c r="S2" s="85"/>
      <c r="T2" s="66"/>
      <c r="U2" s="69"/>
    </row>
    <row r="3" spans="1:21" ht="15">
      <c r="A3" s="65"/>
      <c r="B3" s="115"/>
      <c r="C3" s="66"/>
      <c r="D3" s="67"/>
      <c r="E3" s="98" t="s">
        <v>70</v>
      </c>
      <c r="F3" s="66"/>
      <c r="G3" s="68"/>
      <c r="H3" s="68"/>
      <c r="I3" s="68"/>
      <c r="J3" s="68"/>
      <c r="K3" s="68"/>
      <c r="L3" s="68"/>
      <c r="M3" s="68"/>
      <c r="N3" s="122"/>
      <c r="O3" s="66"/>
      <c r="P3" s="143"/>
      <c r="Q3" s="66"/>
      <c r="R3" s="67"/>
      <c r="S3" s="85"/>
      <c r="T3" s="66"/>
      <c r="U3" s="69"/>
    </row>
    <row r="4" spans="1:21" ht="15">
      <c r="A4" s="65"/>
      <c r="B4" s="115"/>
      <c r="C4" s="66"/>
      <c r="D4" s="67"/>
      <c r="E4" s="98" t="s">
        <v>71</v>
      </c>
      <c r="F4" s="66"/>
      <c r="G4" s="68"/>
      <c r="H4" s="68"/>
      <c r="I4" s="68"/>
      <c r="J4" s="68"/>
      <c r="K4" s="68"/>
      <c r="L4" s="68"/>
      <c r="M4" s="68"/>
      <c r="N4" s="122"/>
      <c r="O4" s="66"/>
      <c r="P4" s="143"/>
      <c r="Q4" s="66"/>
      <c r="R4" s="67"/>
      <c r="S4" s="85"/>
      <c r="T4" s="66"/>
      <c r="U4" s="69"/>
    </row>
    <row r="5" spans="1:21" ht="15">
      <c r="A5" s="65"/>
      <c r="B5" s="115"/>
      <c r="C5" s="66"/>
      <c r="D5" s="67"/>
      <c r="E5" s="91"/>
      <c r="F5" s="66"/>
      <c r="G5" s="68"/>
      <c r="H5" s="68"/>
      <c r="I5" s="68"/>
      <c r="J5" s="68"/>
      <c r="K5" s="68"/>
      <c r="L5" s="68"/>
      <c r="M5" s="68"/>
      <c r="N5" s="122"/>
      <c r="O5" s="66"/>
      <c r="P5" s="143"/>
      <c r="Q5" s="66"/>
      <c r="R5" s="67"/>
      <c r="S5" s="85"/>
      <c r="T5" s="66"/>
      <c r="U5" s="69"/>
    </row>
    <row r="6" spans="1:21" ht="15.75">
      <c r="A6" s="65"/>
      <c r="B6" s="115"/>
      <c r="C6" s="70" t="s">
        <v>52</v>
      </c>
      <c r="D6" s="67"/>
      <c r="E6" s="91"/>
      <c r="F6" s="66"/>
      <c r="G6" s="68"/>
      <c r="H6" s="68"/>
      <c r="I6" s="68"/>
      <c r="J6" s="68"/>
      <c r="K6" s="68"/>
      <c r="L6" s="68"/>
      <c r="M6" s="68"/>
      <c r="N6" s="122"/>
      <c r="O6" s="66"/>
      <c r="P6" s="143"/>
      <c r="Q6" s="66"/>
      <c r="R6" s="67"/>
      <c r="S6" s="85"/>
      <c r="T6" s="66"/>
      <c r="U6" s="69"/>
    </row>
    <row r="7" spans="1:21" ht="15">
      <c r="A7" s="65"/>
      <c r="B7" s="115"/>
      <c r="C7" s="66" t="s">
        <v>20</v>
      </c>
      <c r="D7" s="67"/>
      <c r="E7" s="91"/>
      <c r="F7" s="66"/>
      <c r="G7" s="68"/>
      <c r="H7" s="68"/>
      <c r="I7" s="68"/>
      <c r="J7" s="68"/>
      <c r="K7" s="68"/>
      <c r="L7" s="68"/>
      <c r="M7" s="68"/>
      <c r="N7" s="122"/>
      <c r="O7" s="66"/>
      <c r="P7" s="143"/>
      <c r="Q7" s="66"/>
      <c r="R7" s="67"/>
      <c r="S7" s="85"/>
      <c r="T7" s="66"/>
      <c r="U7" s="69"/>
    </row>
    <row r="8" spans="1:21" ht="15">
      <c r="A8" s="77"/>
      <c r="B8" s="116"/>
      <c r="C8" s="78"/>
      <c r="D8" s="79"/>
      <c r="E8" s="92"/>
      <c r="F8" s="78"/>
      <c r="G8" s="80"/>
      <c r="H8" s="80"/>
      <c r="I8" s="80"/>
      <c r="J8" s="80"/>
      <c r="K8" s="80"/>
      <c r="L8" s="80"/>
      <c r="M8" s="80"/>
      <c r="N8" s="123"/>
      <c r="O8" s="78"/>
      <c r="P8" s="144"/>
      <c r="Q8" s="78"/>
      <c r="R8" s="79"/>
      <c r="S8" s="86"/>
      <c r="T8" s="78"/>
      <c r="U8" s="81"/>
    </row>
    <row r="9" spans="1:21" s="13" customFormat="1" ht="33.75" customHeight="1">
      <c r="A9" s="4"/>
      <c r="B9" s="71" t="s">
        <v>0</v>
      </c>
      <c r="C9" s="71" t="s">
        <v>45</v>
      </c>
      <c r="D9" s="8" t="s">
        <v>1</v>
      </c>
      <c r="E9" s="72" t="s">
        <v>46</v>
      </c>
      <c r="F9" s="73" t="s">
        <v>47</v>
      </c>
      <c r="G9" s="74" t="s">
        <v>8</v>
      </c>
      <c r="H9" s="74"/>
      <c r="I9" s="74"/>
      <c r="J9" s="63"/>
      <c r="K9" s="74" t="s">
        <v>8</v>
      </c>
      <c r="L9" s="74"/>
      <c r="M9" s="74"/>
      <c r="N9" s="124"/>
      <c r="O9" s="75" t="s">
        <v>9</v>
      </c>
      <c r="P9" s="145"/>
      <c r="Q9" s="75"/>
      <c r="R9" s="76"/>
      <c r="S9" s="154" t="s">
        <v>64</v>
      </c>
      <c r="T9" s="154" t="s">
        <v>64</v>
      </c>
      <c r="U9" s="157" t="s">
        <v>64</v>
      </c>
    </row>
    <row r="10" spans="1:21" s="13" customFormat="1" ht="25.5" customHeight="1">
      <c r="A10" s="18"/>
      <c r="B10" s="117" t="s">
        <v>44</v>
      </c>
      <c r="C10" s="33"/>
      <c r="D10" s="10"/>
      <c r="E10" s="93"/>
      <c r="F10" s="4"/>
      <c r="G10" s="103" t="s">
        <v>11</v>
      </c>
      <c r="H10" s="104"/>
      <c r="I10" s="104"/>
      <c r="J10" s="105"/>
      <c r="K10" s="103" t="s">
        <v>12</v>
      </c>
      <c r="L10" s="104"/>
      <c r="M10" s="104"/>
      <c r="N10" s="125"/>
      <c r="O10" s="107" t="s">
        <v>13</v>
      </c>
      <c r="P10" s="146"/>
      <c r="Q10" s="108"/>
      <c r="R10" s="109"/>
      <c r="S10" s="155"/>
      <c r="T10" s="155"/>
      <c r="U10" s="158"/>
    </row>
    <row r="11" spans="1:21" s="13" customFormat="1" ht="15">
      <c r="A11" s="18"/>
      <c r="B11" s="33"/>
      <c r="C11" s="4"/>
      <c r="D11" s="10"/>
      <c r="E11" s="93"/>
      <c r="F11" s="4"/>
      <c r="G11" s="106" t="s">
        <v>10</v>
      </c>
      <c r="H11" s="74"/>
      <c r="I11" s="74"/>
      <c r="J11" s="63"/>
      <c r="K11" s="106" t="s">
        <v>15</v>
      </c>
      <c r="L11" s="74"/>
      <c r="M11" s="74"/>
      <c r="N11" s="124"/>
      <c r="O11" s="110" t="s">
        <v>14</v>
      </c>
      <c r="P11" s="145"/>
      <c r="Q11" s="75"/>
      <c r="R11" s="76"/>
      <c r="S11" s="156"/>
      <c r="T11" s="156"/>
      <c r="U11" s="159"/>
    </row>
    <row r="12" spans="1:21" s="26" customFormat="1" ht="15">
      <c r="A12" s="25"/>
      <c r="B12" s="93"/>
      <c r="C12" s="10"/>
      <c r="D12" s="10"/>
      <c r="E12" s="93"/>
      <c r="F12" s="10"/>
      <c r="G12" s="42" t="s">
        <v>58</v>
      </c>
      <c r="H12" s="16">
        <v>2003</v>
      </c>
      <c r="I12" s="16">
        <v>2004</v>
      </c>
      <c r="J12" s="48">
        <v>2005</v>
      </c>
      <c r="K12" s="16" t="s">
        <v>58</v>
      </c>
      <c r="L12" s="61">
        <v>2003</v>
      </c>
      <c r="M12" s="61">
        <v>2004</v>
      </c>
      <c r="N12" s="52">
        <v>2005</v>
      </c>
      <c r="O12" s="101" t="s">
        <v>61</v>
      </c>
      <c r="P12" s="17">
        <v>2003</v>
      </c>
      <c r="Q12" s="17">
        <v>2004</v>
      </c>
      <c r="R12" s="34">
        <v>2005</v>
      </c>
      <c r="S12" s="111" t="s">
        <v>61</v>
      </c>
      <c r="T12" s="113">
        <v>2003</v>
      </c>
      <c r="U12" s="102" t="s">
        <v>62</v>
      </c>
    </row>
    <row r="13" spans="1:21" s="29" customFormat="1" ht="15">
      <c r="A13" s="27"/>
      <c r="B13" s="72"/>
      <c r="C13" s="8"/>
      <c r="D13" s="8"/>
      <c r="E13" s="72"/>
      <c r="F13" s="8"/>
      <c r="G13" s="99" t="s">
        <v>59</v>
      </c>
      <c r="H13" s="28"/>
      <c r="I13" s="28"/>
      <c r="J13" s="49" t="s">
        <v>35</v>
      </c>
      <c r="K13" s="28" t="s">
        <v>60</v>
      </c>
      <c r="L13" s="28"/>
      <c r="M13" s="28"/>
      <c r="N13" s="49"/>
      <c r="O13" s="8" t="s">
        <v>60</v>
      </c>
      <c r="P13" s="147"/>
      <c r="Q13" s="8"/>
      <c r="R13" s="35"/>
      <c r="S13" s="112" t="s">
        <v>60</v>
      </c>
      <c r="T13" s="114"/>
      <c r="U13" s="35" t="s">
        <v>63</v>
      </c>
    </row>
    <row r="14" spans="1:21" s="7" customFormat="1" ht="11.25">
      <c r="A14" s="32"/>
      <c r="B14" s="94"/>
      <c r="C14" s="32">
        <v>1</v>
      </c>
      <c r="D14" s="32">
        <v>2</v>
      </c>
      <c r="E14" s="94">
        <v>3</v>
      </c>
      <c r="F14" s="32">
        <v>4</v>
      </c>
      <c r="G14" s="43">
        <v>5</v>
      </c>
      <c r="H14" s="32">
        <v>6</v>
      </c>
      <c r="I14" s="32">
        <v>7</v>
      </c>
      <c r="J14" s="36">
        <v>8</v>
      </c>
      <c r="K14" s="32">
        <v>9</v>
      </c>
      <c r="L14" s="32">
        <v>10</v>
      </c>
      <c r="M14" s="32">
        <v>11</v>
      </c>
      <c r="N14" s="126">
        <v>12</v>
      </c>
      <c r="O14" s="32">
        <v>13</v>
      </c>
      <c r="P14" s="32">
        <v>14</v>
      </c>
      <c r="Q14" s="32">
        <v>15</v>
      </c>
      <c r="R14" s="36">
        <v>16</v>
      </c>
      <c r="S14" s="87">
        <v>17</v>
      </c>
      <c r="T14" s="32">
        <v>18</v>
      </c>
      <c r="U14" s="36">
        <v>19</v>
      </c>
    </row>
    <row r="15" spans="7:21" ht="15">
      <c r="G15" s="41"/>
      <c r="J15" s="47"/>
      <c r="N15" s="52"/>
      <c r="R15" s="37"/>
      <c r="U15" s="58"/>
    </row>
    <row r="16" spans="1:21" s="15" customFormat="1" ht="15.75">
      <c r="A16" s="14" t="s">
        <v>32</v>
      </c>
      <c r="B16" s="24"/>
      <c r="C16" s="6"/>
      <c r="D16" s="9"/>
      <c r="E16" s="95"/>
      <c r="F16" s="38">
        <f aca="true" t="shared" si="0" ref="F16:U16">SUM(F17:F30)-F26</f>
        <v>2304.407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38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127">
        <f t="shared" si="0"/>
        <v>0</v>
      </c>
      <c r="O16" s="6">
        <f t="shared" si="0"/>
        <v>0</v>
      </c>
      <c r="P16" s="148">
        <f t="shared" si="0"/>
        <v>0</v>
      </c>
      <c r="Q16" s="6">
        <f t="shared" si="0"/>
        <v>0</v>
      </c>
      <c r="R16" s="38">
        <f t="shared" si="0"/>
        <v>0</v>
      </c>
      <c r="S16" s="6">
        <f t="shared" si="0"/>
        <v>996.1</v>
      </c>
      <c r="T16" s="141">
        <f t="shared" si="0"/>
        <v>1308.307</v>
      </c>
      <c r="U16" s="6">
        <f t="shared" si="0"/>
        <v>0</v>
      </c>
    </row>
    <row r="17" spans="1:21" s="23" customFormat="1" ht="9" customHeight="1">
      <c r="A17" s="20"/>
      <c r="B17" s="19"/>
      <c r="C17" s="19"/>
      <c r="D17" s="21"/>
      <c r="E17" s="21"/>
      <c r="F17" s="19"/>
      <c r="G17" s="45"/>
      <c r="H17" s="22"/>
      <c r="I17" s="22"/>
      <c r="J17" s="50"/>
      <c r="K17" s="22"/>
      <c r="L17" s="22"/>
      <c r="M17" s="22"/>
      <c r="N17" s="52"/>
      <c r="O17" s="24"/>
      <c r="P17" s="149"/>
      <c r="Q17" s="24"/>
      <c r="R17" s="39"/>
      <c r="S17" s="90"/>
      <c r="T17" s="136"/>
      <c r="U17" s="59"/>
    </row>
    <row r="18" spans="1:21" s="23" customFormat="1" ht="22.5">
      <c r="A18" s="20"/>
      <c r="B18" s="19" t="s">
        <v>34</v>
      </c>
      <c r="C18" s="19" t="s">
        <v>25</v>
      </c>
      <c r="D18" s="21">
        <v>853</v>
      </c>
      <c r="E18" s="96" t="s">
        <v>51</v>
      </c>
      <c r="F18" s="19">
        <f>O18+P18+Q18+R18+T18+U18+S18</f>
        <v>0</v>
      </c>
      <c r="G18" s="45">
        <v>0</v>
      </c>
      <c r="H18" s="22">
        <v>0</v>
      </c>
      <c r="I18" s="22">
        <v>0</v>
      </c>
      <c r="J18" s="50">
        <v>0</v>
      </c>
      <c r="K18" s="22">
        <v>0</v>
      </c>
      <c r="L18" s="22">
        <v>0</v>
      </c>
      <c r="M18" s="22">
        <v>0</v>
      </c>
      <c r="N18" s="52">
        <v>0</v>
      </c>
      <c r="O18" s="24">
        <f aca="true" t="shared" si="1" ref="O18:R21">G18+K18</f>
        <v>0</v>
      </c>
      <c r="P18" s="149">
        <f t="shared" si="1"/>
        <v>0</v>
      </c>
      <c r="Q18" s="24">
        <f t="shared" si="1"/>
        <v>0</v>
      </c>
      <c r="R18" s="39">
        <f t="shared" si="1"/>
        <v>0</v>
      </c>
      <c r="S18" s="90"/>
      <c r="T18" s="136"/>
      <c r="U18" s="59"/>
    </row>
    <row r="19" spans="1:21" s="23" customFormat="1" ht="33.75">
      <c r="A19" s="20"/>
      <c r="B19" s="19" t="s">
        <v>34</v>
      </c>
      <c r="C19" s="19" t="s">
        <v>27</v>
      </c>
      <c r="D19" s="21">
        <v>853</v>
      </c>
      <c r="E19" s="96" t="s">
        <v>51</v>
      </c>
      <c r="F19" s="19">
        <f>O19+P19+Q19+R19+T19+U19+S19</f>
        <v>21</v>
      </c>
      <c r="G19" s="45">
        <v>0</v>
      </c>
      <c r="H19" s="22">
        <v>0</v>
      </c>
      <c r="I19" s="22">
        <v>0</v>
      </c>
      <c r="J19" s="50">
        <v>0</v>
      </c>
      <c r="K19" s="22">
        <v>0</v>
      </c>
      <c r="L19" s="22">
        <v>0</v>
      </c>
      <c r="M19" s="22">
        <v>0</v>
      </c>
      <c r="N19" s="52">
        <v>0</v>
      </c>
      <c r="O19" s="24">
        <f t="shared" si="1"/>
        <v>0</v>
      </c>
      <c r="P19" s="149">
        <f t="shared" si="1"/>
        <v>0</v>
      </c>
      <c r="Q19" s="24">
        <f t="shared" si="1"/>
        <v>0</v>
      </c>
      <c r="R19" s="39">
        <f t="shared" si="1"/>
        <v>0</v>
      </c>
      <c r="S19" s="90">
        <v>21</v>
      </c>
      <c r="T19" s="136"/>
      <c r="U19" s="59"/>
    </row>
    <row r="20" spans="1:21" s="23" customFormat="1" ht="33.75">
      <c r="A20" s="20"/>
      <c r="B20" s="19" t="s">
        <v>33</v>
      </c>
      <c r="C20" s="19" t="s">
        <v>29</v>
      </c>
      <c r="D20" s="21">
        <v>853</v>
      </c>
      <c r="E20" s="96" t="s">
        <v>51</v>
      </c>
      <c r="F20" s="19">
        <f>O20+P20+Q20+R20+T20+U20+S20</f>
        <v>48.3</v>
      </c>
      <c r="G20" s="45">
        <v>0</v>
      </c>
      <c r="H20" s="22"/>
      <c r="I20" s="22">
        <v>0</v>
      </c>
      <c r="J20" s="50">
        <v>0</v>
      </c>
      <c r="K20" s="22">
        <v>0</v>
      </c>
      <c r="L20" s="22"/>
      <c r="M20" s="22">
        <v>0</v>
      </c>
      <c r="N20" s="52">
        <v>0</v>
      </c>
      <c r="O20" s="24">
        <f t="shared" si="1"/>
        <v>0</v>
      </c>
      <c r="P20" s="149">
        <f t="shared" si="1"/>
        <v>0</v>
      </c>
      <c r="Q20" s="24">
        <f t="shared" si="1"/>
        <v>0</v>
      </c>
      <c r="R20" s="39">
        <f t="shared" si="1"/>
        <v>0</v>
      </c>
      <c r="S20" s="90">
        <v>48.3</v>
      </c>
      <c r="T20" s="136"/>
      <c r="U20" s="59">
        <v>0</v>
      </c>
    </row>
    <row r="21" spans="1:21" s="23" customFormat="1" ht="21" customHeight="1">
      <c r="A21" s="20"/>
      <c r="B21" s="19" t="s">
        <v>33</v>
      </c>
      <c r="C21" s="19" t="s">
        <v>18</v>
      </c>
      <c r="D21" s="21">
        <v>853</v>
      </c>
      <c r="E21" s="96" t="s">
        <v>51</v>
      </c>
      <c r="F21" s="19">
        <f>O21+P21+Q21+R21+T21+U21+S21</f>
        <v>44.2</v>
      </c>
      <c r="G21" s="45">
        <v>0</v>
      </c>
      <c r="H21" s="22"/>
      <c r="I21" s="22">
        <v>0</v>
      </c>
      <c r="J21" s="50">
        <v>0</v>
      </c>
      <c r="K21" s="22">
        <v>0</v>
      </c>
      <c r="L21" s="22"/>
      <c r="M21" s="22">
        <v>0</v>
      </c>
      <c r="N21" s="52">
        <v>0</v>
      </c>
      <c r="O21" s="24">
        <f t="shared" si="1"/>
        <v>0</v>
      </c>
      <c r="P21" s="149">
        <f t="shared" si="1"/>
        <v>0</v>
      </c>
      <c r="Q21" s="24">
        <f t="shared" si="1"/>
        <v>0</v>
      </c>
      <c r="R21" s="39">
        <f t="shared" si="1"/>
        <v>0</v>
      </c>
      <c r="S21" s="90">
        <v>44.2</v>
      </c>
      <c r="T21" s="136"/>
      <c r="U21" s="59">
        <v>0</v>
      </c>
    </row>
    <row r="22" spans="1:21" s="23" customFormat="1" ht="21" customHeight="1">
      <c r="A22" s="20"/>
      <c r="B22" s="19" t="s">
        <v>68</v>
      </c>
      <c r="C22" s="19" t="s">
        <v>69</v>
      </c>
      <c r="D22" s="21">
        <v>801</v>
      </c>
      <c r="E22" s="96">
        <v>2003</v>
      </c>
      <c r="F22" s="19">
        <f>O22+P22+Q22+R22+T22+U22+S22</f>
        <v>68</v>
      </c>
      <c r="G22" s="45">
        <v>0</v>
      </c>
      <c r="H22" s="22"/>
      <c r="I22" s="22">
        <v>0</v>
      </c>
      <c r="J22" s="50">
        <v>0</v>
      </c>
      <c r="K22" s="22">
        <v>0</v>
      </c>
      <c r="L22" s="22"/>
      <c r="M22" s="22">
        <v>0</v>
      </c>
      <c r="N22" s="52">
        <v>0</v>
      </c>
      <c r="O22" s="24">
        <f>G22+K22</f>
        <v>0</v>
      </c>
      <c r="P22" s="149">
        <f>H22+L22</f>
        <v>0</v>
      </c>
      <c r="Q22" s="24">
        <f>I22+M22</f>
        <v>0</v>
      </c>
      <c r="R22" s="39">
        <f>J22+N22</f>
        <v>0</v>
      </c>
      <c r="S22" s="90"/>
      <c r="T22" s="136">
        <v>68</v>
      </c>
      <c r="U22" s="59">
        <v>0</v>
      </c>
    </row>
    <row r="23" spans="1:21" s="23" customFormat="1" ht="21" customHeight="1">
      <c r="A23" s="20"/>
      <c r="B23" s="19"/>
      <c r="C23" s="19"/>
      <c r="D23" s="21"/>
      <c r="E23" s="96"/>
      <c r="F23" s="19"/>
      <c r="G23" s="45"/>
      <c r="H23" s="22"/>
      <c r="I23" s="22"/>
      <c r="J23" s="50"/>
      <c r="K23" s="22"/>
      <c r="L23" s="22"/>
      <c r="M23" s="22"/>
      <c r="N23" s="52"/>
      <c r="O23" s="24"/>
      <c r="P23" s="149"/>
      <c r="Q23" s="24"/>
      <c r="R23" s="39"/>
      <c r="S23" s="90"/>
      <c r="T23" s="136"/>
      <c r="U23" s="59"/>
    </row>
    <row r="24" spans="1:21" s="23" customFormat="1" ht="21" customHeight="1">
      <c r="A24" s="20"/>
      <c r="B24" s="19"/>
      <c r="C24" s="19"/>
      <c r="D24" s="21"/>
      <c r="E24" s="96"/>
      <c r="F24" s="19"/>
      <c r="G24" s="45"/>
      <c r="H24" s="22"/>
      <c r="I24" s="22"/>
      <c r="J24" s="50"/>
      <c r="K24" s="22"/>
      <c r="L24" s="22"/>
      <c r="M24" s="22"/>
      <c r="N24" s="52"/>
      <c r="O24" s="24"/>
      <c r="P24" s="149"/>
      <c r="Q24" s="24"/>
      <c r="R24" s="39"/>
      <c r="S24" s="90"/>
      <c r="T24" s="136"/>
      <c r="U24" s="59"/>
    </row>
    <row r="25" spans="1:21" s="23" customFormat="1" ht="15">
      <c r="A25" s="20"/>
      <c r="B25" s="19"/>
      <c r="C25" s="19"/>
      <c r="D25" s="21"/>
      <c r="E25" s="21"/>
      <c r="F25" s="19"/>
      <c r="G25" s="45"/>
      <c r="H25" s="22"/>
      <c r="I25" s="22"/>
      <c r="J25" s="50"/>
      <c r="K25" s="22"/>
      <c r="L25" s="22"/>
      <c r="M25" s="22"/>
      <c r="N25" s="52"/>
      <c r="O25" s="24"/>
      <c r="P25" s="149"/>
      <c r="Q25" s="24"/>
      <c r="R25" s="39"/>
      <c r="S25" s="90"/>
      <c r="T25" s="136"/>
      <c r="U25" s="59"/>
    </row>
    <row r="26" spans="1:21" s="7" customFormat="1" ht="11.25">
      <c r="A26" s="32"/>
      <c r="B26" s="94"/>
      <c r="C26" s="32">
        <v>1</v>
      </c>
      <c r="D26" s="32">
        <v>2</v>
      </c>
      <c r="E26" s="94">
        <v>3</v>
      </c>
      <c r="F26" s="32">
        <v>4</v>
      </c>
      <c r="G26" s="43">
        <v>5</v>
      </c>
      <c r="H26" s="32">
        <v>6</v>
      </c>
      <c r="I26" s="32">
        <v>7</v>
      </c>
      <c r="J26" s="36">
        <v>8</v>
      </c>
      <c r="K26" s="32">
        <v>9</v>
      </c>
      <c r="L26" s="32">
        <v>10</v>
      </c>
      <c r="M26" s="32">
        <v>11</v>
      </c>
      <c r="N26" s="126">
        <v>12</v>
      </c>
      <c r="O26" s="32">
        <v>13</v>
      </c>
      <c r="P26" s="32">
        <v>14</v>
      </c>
      <c r="Q26" s="32">
        <v>15</v>
      </c>
      <c r="R26" s="36">
        <v>16</v>
      </c>
      <c r="S26" s="87">
        <v>17</v>
      </c>
      <c r="T26" s="32">
        <v>18</v>
      </c>
      <c r="U26" s="36">
        <v>19</v>
      </c>
    </row>
    <row r="27" spans="1:21" s="23" customFormat="1" ht="15">
      <c r="A27" s="20"/>
      <c r="B27" s="19"/>
      <c r="C27" s="19" t="s">
        <v>75</v>
      </c>
      <c r="D27" s="21"/>
      <c r="E27" s="96"/>
      <c r="F27" s="19"/>
      <c r="G27" s="45"/>
      <c r="H27" s="22"/>
      <c r="I27" s="22"/>
      <c r="J27" s="50"/>
      <c r="K27" s="22"/>
      <c r="L27" s="22"/>
      <c r="M27" s="22"/>
      <c r="N27" s="52"/>
      <c r="O27" s="24"/>
      <c r="P27" s="149"/>
      <c r="Q27" s="24"/>
      <c r="R27" s="39"/>
      <c r="S27" s="90"/>
      <c r="T27" s="136"/>
      <c r="U27" s="59"/>
    </row>
    <row r="28" spans="3:21" ht="22.5">
      <c r="C28" s="19" t="s">
        <v>76</v>
      </c>
      <c r="F28" s="19"/>
      <c r="G28" s="41"/>
      <c r="J28" s="47"/>
      <c r="N28" s="52"/>
      <c r="O28" s="6"/>
      <c r="P28" s="148"/>
      <c r="Q28" s="6"/>
      <c r="R28" s="34"/>
      <c r="T28" s="137"/>
      <c r="U28" s="58"/>
    </row>
    <row r="29" spans="2:21" ht="157.5">
      <c r="B29" s="19" t="s">
        <v>81</v>
      </c>
      <c r="C29" s="19" t="s">
        <v>50</v>
      </c>
      <c r="D29" s="21">
        <v>801</v>
      </c>
      <c r="E29" s="21" t="s">
        <v>51</v>
      </c>
      <c r="F29" s="19">
        <f>O29+P29+Q29+R29+T29+U29+S29</f>
        <v>2122.907</v>
      </c>
      <c r="G29" s="41">
        <v>0</v>
      </c>
      <c r="H29" s="2">
        <v>0</v>
      </c>
      <c r="I29" s="2">
        <v>0</v>
      </c>
      <c r="J29" s="47">
        <v>0</v>
      </c>
      <c r="K29" s="2">
        <v>0</v>
      </c>
      <c r="L29" s="2">
        <v>0</v>
      </c>
      <c r="M29" s="2">
        <v>0</v>
      </c>
      <c r="N29" s="52">
        <v>0</v>
      </c>
      <c r="O29" s="6">
        <f>G29+K29</f>
        <v>0</v>
      </c>
      <c r="P29" s="148">
        <f>H29+L29</f>
        <v>0</v>
      </c>
      <c r="Q29" s="6">
        <f>I29+M29</f>
        <v>0</v>
      </c>
      <c r="R29" s="34">
        <f>J29+N29</f>
        <v>0</v>
      </c>
      <c r="S29" s="88">
        <v>882.6</v>
      </c>
      <c r="T29" s="142">
        <v>1240.307</v>
      </c>
      <c r="U29" s="58"/>
    </row>
    <row r="30" spans="3:21" ht="15">
      <c r="C30" s="19"/>
      <c r="F30" s="19"/>
      <c r="G30" s="41"/>
      <c r="J30" s="47"/>
      <c r="N30" s="52"/>
      <c r="O30" s="6"/>
      <c r="P30" s="148"/>
      <c r="Q30" s="6"/>
      <c r="R30" s="34"/>
      <c r="T30" s="137"/>
      <c r="U30" s="58"/>
    </row>
    <row r="31" spans="1:21" s="15" customFormat="1" ht="15.75">
      <c r="A31" s="14" t="s">
        <v>16</v>
      </c>
      <c r="B31" s="24"/>
      <c r="C31" s="6"/>
      <c r="D31" s="9"/>
      <c r="E31" s="95"/>
      <c r="F31" s="5"/>
      <c r="G31" s="46"/>
      <c r="H31" s="3"/>
      <c r="I31" s="3"/>
      <c r="J31" s="51"/>
      <c r="K31" s="3"/>
      <c r="L31" s="3"/>
      <c r="M31" s="3"/>
      <c r="N31" s="128"/>
      <c r="O31" s="6"/>
      <c r="P31" s="148"/>
      <c r="Q31" s="6"/>
      <c r="R31" s="34"/>
      <c r="S31" s="88"/>
      <c r="T31" s="137"/>
      <c r="U31" s="60"/>
    </row>
    <row r="32" spans="1:21" s="134" customFormat="1" ht="15.75">
      <c r="A32" s="132" t="s">
        <v>17</v>
      </c>
      <c r="B32" s="119"/>
      <c r="C32" s="119"/>
      <c r="D32" s="133"/>
      <c r="E32" s="133"/>
      <c r="F32" s="127">
        <f aca="true" t="shared" si="2" ref="F32:U32">SUM(F33:F41)-F39</f>
        <v>1770.4</v>
      </c>
      <c r="G32" s="135">
        <f t="shared" si="2"/>
        <v>185.9</v>
      </c>
      <c r="H32" s="135">
        <f t="shared" si="2"/>
        <v>65</v>
      </c>
      <c r="I32" s="135">
        <f t="shared" si="2"/>
        <v>612.5</v>
      </c>
      <c r="J32" s="127">
        <f t="shared" si="2"/>
        <v>766.5</v>
      </c>
      <c r="K32" s="135">
        <f t="shared" si="2"/>
        <v>0</v>
      </c>
      <c r="L32" s="135">
        <f t="shared" si="2"/>
        <v>0</v>
      </c>
      <c r="M32" s="135">
        <f t="shared" si="2"/>
        <v>0</v>
      </c>
      <c r="N32" s="127">
        <f t="shared" si="2"/>
        <v>0</v>
      </c>
      <c r="O32" s="135">
        <f t="shared" si="2"/>
        <v>185.9</v>
      </c>
      <c r="P32" s="138">
        <f t="shared" si="2"/>
        <v>43</v>
      </c>
      <c r="Q32" s="135">
        <f t="shared" si="2"/>
        <v>612.5</v>
      </c>
      <c r="R32" s="127">
        <f t="shared" si="2"/>
        <v>766.5</v>
      </c>
      <c r="S32" s="135">
        <f t="shared" si="2"/>
        <v>0</v>
      </c>
      <c r="T32" s="138">
        <f t="shared" si="2"/>
        <v>0</v>
      </c>
      <c r="U32" s="127">
        <f t="shared" si="2"/>
        <v>162.5</v>
      </c>
    </row>
    <row r="33" spans="2:21" ht="22.5">
      <c r="B33" s="19" t="s">
        <v>49</v>
      </c>
      <c r="C33" s="19" t="s">
        <v>31</v>
      </c>
      <c r="D33" s="7">
        <v>801</v>
      </c>
      <c r="E33" s="21" t="s">
        <v>36</v>
      </c>
      <c r="F33" s="19">
        <f>O33+P33+Q33+R33+T33+U33+S33</f>
        <v>200</v>
      </c>
      <c r="G33" s="41"/>
      <c r="I33" s="2">
        <v>90</v>
      </c>
      <c r="J33" s="47">
        <v>110</v>
      </c>
      <c r="N33" s="52"/>
      <c r="O33" s="6">
        <f>G33+K33</f>
        <v>0</v>
      </c>
      <c r="P33" s="148">
        <f>H33+L33</f>
        <v>0</v>
      </c>
      <c r="Q33" s="6">
        <f>I33+M33</f>
        <v>90</v>
      </c>
      <c r="R33" s="34">
        <f>J33+N33</f>
        <v>110</v>
      </c>
      <c r="T33" s="137"/>
      <c r="U33" s="58"/>
    </row>
    <row r="34" spans="2:21" ht="22.5">
      <c r="B34" s="19" t="s">
        <v>26</v>
      </c>
      <c r="C34" s="19" t="s">
        <v>18</v>
      </c>
      <c r="D34" s="7">
        <v>853</v>
      </c>
      <c r="E34" s="100">
        <v>2004</v>
      </c>
      <c r="F34" s="19">
        <f>O34+P34+Q34+R34+T34+U34+S34</f>
        <v>250</v>
      </c>
      <c r="G34" s="41"/>
      <c r="I34" s="2">
        <v>87.5</v>
      </c>
      <c r="J34" s="47"/>
      <c r="N34" s="52"/>
      <c r="O34" s="6">
        <f aca="true" t="shared" si="3" ref="O34:R38">G34+K34</f>
        <v>0</v>
      </c>
      <c r="P34" s="148">
        <f t="shared" si="3"/>
        <v>0</v>
      </c>
      <c r="Q34" s="6">
        <f t="shared" si="3"/>
        <v>87.5</v>
      </c>
      <c r="R34" s="34">
        <f t="shared" si="3"/>
        <v>0</v>
      </c>
      <c r="T34" s="137"/>
      <c r="U34" s="62">
        <v>162.5</v>
      </c>
    </row>
    <row r="35" spans="3:21" ht="15">
      <c r="C35" s="19"/>
      <c r="E35" s="100"/>
      <c r="F35" s="19"/>
      <c r="G35" s="41"/>
      <c r="J35" s="47"/>
      <c r="N35" s="52"/>
      <c r="O35" s="6"/>
      <c r="P35" s="148"/>
      <c r="Q35" s="6"/>
      <c r="R35" s="34"/>
      <c r="T35" s="137"/>
      <c r="U35" s="62"/>
    </row>
    <row r="36" spans="2:21" ht="22.5">
      <c r="B36" s="19" t="s">
        <v>66</v>
      </c>
      <c r="C36" s="19" t="s">
        <v>65</v>
      </c>
      <c r="D36" s="7">
        <v>853</v>
      </c>
      <c r="E36" s="100" t="s">
        <v>67</v>
      </c>
      <c r="F36" s="19">
        <f>O36+P36+Q36+R36+T36+U36+S36</f>
        <v>228.9</v>
      </c>
      <c r="G36" s="41">
        <v>185.9</v>
      </c>
      <c r="H36" s="2">
        <v>65</v>
      </c>
      <c r="J36" s="47"/>
      <c r="N36" s="52"/>
      <c r="O36" s="6">
        <f t="shared" si="3"/>
        <v>185.9</v>
      </c>
      <c r="P36" s="148">
        <v>43</v>
      </c>
      <c r="Q36" s="6">
        <f t="shared" si="3"/>
        <v>0</v>
      </c>
      <c r="R36" s="34">
        <f t="shared" si="3"/>
        <v>0</v>
      </c>
      <c r="T36" s="137"/>
      <c r="U36" s="62"/>
    </row>
    <row r="37" spans="3:21" ht="15">
      <c r="C37" s="19"/>
      <c r="E37" s="100"/>
      <c r="F37" s="19"/>
      <c r="G37" s="41"/>
      <c r="J37" s="47"/>
      <c r="N37" s="52"/>
      <c r="O37" s="6"/>
      <c r="P37" s="148"/>
      <c r="Q37" s="6"/>
      <c r="R37" s="34"/>
      <c r="T37" s="137"/>
      <c r="U37" s="62"/>
    </row>
    <row r="38" spans="2:21" ht="112.5">
      <c r="B38" s="19" t="s">
        <v>48</v>
      </c>
      <c r="C38" s="19" t="s">
        <v>18</v>
      </c>
      <c r="D38" s="7">
        <v>853</v>
      </c>
      <c r="E38" s="21" t="s">
        <v>53</v>
      </c>
      <c r="F38" s="19">
        <f>O38+P38+Q38+R38+T38+U38+S38</f>
        <v>310</v>
      </c>
      <c r="G38" s="41"/>
      <c r="I38" s="2">
        <v>155</v>
      </c>
      <c r="J38" s="47">
        <v>155</v>
      </c>
      <c r="N38" s="52"/>
      <c r="O38" s="6">
        <f t="shared" si="3"/>
        <v>0</v>
      </c>
      <c r="P38" s="148">
        <f t="shared" si="3"/>
        <v>0</v>
      </c>
      <c r="Q38" s="6">
        <f t="shared" si="3"/>
        <v>155</v>
      </c>
      <c r="R38" s="34">
        <f t="shared" si="3"/>
        <v>155</v>
      </c>
      <c r="T38" s="137"/>
      <c r="U38" s="60"/>
    </row>
    <row r="39" spans="1:21" s="7" customFormat="1" ht="11.25">
      <c r="A39" s="32"/>
      <c r="B39" s="94"/>
      <c r="C39" s="94">
        <v>1</v>
      </c>
      <c r="D39" s="32">
        <v>2</v>
      </c>
      <c r="E39" s="94">
        <v>3</v>
      </c>
      <c r="F39" s="32">
        <v>4</v>
      </c>
      <c r="G39" s="43">
        <v>5</v>
      </c>
      <c r="H39" s="32">
        <v>6</v>
      </c>
      <c r="I39" s="32">
        <v>7</v>
      </c>
      <c r="J39" s="36">
        <v>8</v>
      </c>
      <c r="K39" s="32">
        <v>9</v>
      </c>
      <c r="L39" s="32">
        <v>10</v>
      </c>
      <c r="M39" s="32">
        <v>11</v>
      </c>
      <c r="N39" s="126">
        <v>12</v>
      </c>
      <c r="O39" s="32">
        <v>13</v>
      </c>
      <c r="P39" s="32">
        <v>14</v>
      </c>
      <c r="Q39" s="32">
        <v>15</v>
      </c>
      <c r="R39" s="36">
        <v>16</v>
      </c>
      <c r="S39" s="87">
        <v>17</v>
      </c>
      <c r="T39" s="32">
        <v>18</v>
      </c>
      <c r="U39" s="36">
        <v>19</v>
      </c>
    </row>
    <row r="40" spans="2:21" ht="33.75">
      <c r="B40" s="19" t="s">
        <v>39</v>
      </c>
      <c r="C40" s="19" t="s">
        <v>23</v>
      </c>
      <c r="D40" s="7">
        <v>853</v>
      </c>
      <c r="E40" s="21" t="s">
        <v>24</v>
      </c>
      <c r="F40" s="19">
        <f>O40+P40+Q40+R40+T40+U40+S40</f>
        <v>281.5</v>
      </c>
      <c r="G40" s="41"/>
      <c r="I40" s="2">
        <v>130</v>
      </c>
      <c r="J40" s="47">
        <v>151.5</v>
      </c>
      <c r="N40" s="52"/>
      <c r="O40" s="6">
        <f aca="true" t="shared" si="4" ref="O40:R41">G40+K40</f>
        <v>0</v>
      </c>
      <c r="P40" s="148">
        <f t="shared" si="4"/>
        <v>0</v>
      </c>
      <c r="Q40" s="6">
        <f t="shared" si="4"/>
        <v>130</v>
      </c>
      <c r="R40" s="34">
        <f t="shared" si="4"/>
        <v>151.5</v>
      </c>
      <c r="T40" s="137"/>
      <c r="U40" s="60"/>
    </row>
    <row r="41" spans="2:21" ht="56.25">
      <c r="B41" s="19" t="s">
        <v>38</v>
      </c>
      <c r="C41" s="19" t="s">
        <v>19</v>
      </c>
      <c r="D41" s="7">
        <v>853</v>
      </c>
      <c r="E41" s="21" t="s">
        <v>37</v>
      </c>
      <c r="F41" s="19">
        <f>O41+P41+Q41+R41+T41+U41+S41</f>
        <v>500</v>
      </c>
      <c r="G41" s="41"/>
      <c r="H41" s="2">
        <v>0</v>
      </c>
      <c r="I41" s="2">
        <v>150</v>
      </c>
      <c r="J41" s="47">
        <v>350</v>
      </c>
      <c r="N41" s="52"/>
      <c r="O41" s="6">
        <f t="shared" si="4"/>
        <v>0</v>
      </c>
      <c r="P41" s="148">
        <f t="shared" si="4"/>
        <v>0</v>
      </c>
      <c r="Q41" s="6">
        <f t="shared" si="4"/>
        <v>150</v>
      </c>
      <c r="R41" s="34">
        <f t="shared" si="4"/>
        <v>350</v>
      </c>
      <c r="T41" s="137"/>
      <c r="U41" s="58"/>
    </row>
    <row r="42" spans="1:21" s="15" customFormat="1" ht="15.75">
      <c r="A42" s="14" t="s">
        <v>6</v>
      </c>
      <c r="B42" s="24"/>
      <c r="C42" s="6"/>
      <c r="D42" s="9"/>
      <c r="E42" s="95"/>
      <c r="F42" s="38">
        <f aca="true" t="shared" si="5" ref="F42:U42">SUM(F43:F43)</f>
        <v>3821.8190000000004</v>
      </c>
      <c r="G42" s="6">
        <f t="shared" si="5"/>
        <v>1158.9</v>
      </c>
      <c r="H42" s="31">
        <f t="shared" si="5"/>
        <v>1333.7</v>
      </c>
      <c r="I42" s="6">
        <f t="shared" si="5"/>
        <v>900</v>
      </c>
      <c r="J42" s="38">
        <f t="shared" si="5"/>
        <v>920</v>
      </c>
      <c r="K42" s="6">
        <f t="shared" si="5"/>
        <v>0</v>
      </c>
      <c r="L42" s="6">
        <f t="shared" si="5"/>
        <v>209.219</v>
      </c>
      <c r="M42" s="6">
        <f t="shared" si="5"/>
        <v>0</v>
      </c>
      <c r="N42" s="127">
        <f t="shared" si="5"/>
        <v>0</v>
      </c>
      <c r="O42" s="6">
        <f t="shared" si="5"/>
        <v>1158.9</v>
      </c>
      <c r="P42" s="148">
        <f t="shared" si="5"/>
        <v>1542.919</v>
      </c>
      <c r="Q42" s="6">
        <f t="shared" si="5"/>
        <v>550</v>
      </c>
      <c r="R42" s="38">
        <f t="shared" si="5"/>
        <v>570</v>
      </c>
      <c r="S42" s="89">
        <f t="shared" si="5"/>
        <v>0</v>
      </c>
      <c r="T42" s="137">
        <f t="shared" si="5"/>
        <v>0</v>
      </c>
      <c r="U42" s="38">
        <f t="shared" si="5"/>
        <v>0</v>
      </c>
    </row>
    <row r="43" spans="1:21" s="23" customFormat="1" ht="22.5">
      <c r="A43" s="20"/>
      <c r="B43" s="19" t="s">
        <v>42</v>
      </c>
      <c r="C43" s="19" t="s">
        <v>7</v>
      </c>
      <c r="D43" s="21">
        <v>600</v>
      </c>
      <c r="E43" s="21"/>
      <c r="F43" s="19">
        <f>O43+P43+Q43+R43+T43+U43+S43</f>
        <v>3821.8190000000004</v>
      </c>
      <c r="G43" s="45">
        <f aca="true" t="shared" si="6" ref="G43:U43">SUM(G46:G49)</f>
        <v>1158.9</v>
      </c>
      <c r="H43" s="64">
        <f t="shared" si="6"/>
        <v>1333.7</v>
      </c>
      <c r="I43" s="57">
        <f t="shared" si="6"/>
        <v>900</v>
      </c>
      <c r="J43" s="57">
        <f t="shared" si="6"/>
        <v>920</v>
      </c>
      <c r="K43" s="45">
        <f t="shared" si="6"/>
        <v>0</v>
      </c>
      <c r="L43" s="64">
        <f t="shared" si="6"/>
        <v>209.219</v>
      </c>
      <c r="M43" s="57">
        <f t="shared" si="6"/>
        <v>0</v>
      </c>
      <c r="N43" s="130">
        <f t="shared" si="6"/>
        <v>0</v>
      </c>
      <c r="O43" s="57">
        <f t="shared" si="6"/>
        <v>1158.9</v>
      </c>
      <c r="P43" s="139">
        <f t="shared" si="6"/>
        <v>1542.919</v>
      </c>
      <c r="Q43" s="57">
        <f t="shared" si="6"/>
        <v>550</v>
      </c>
      <c r="R43" s="57">
        <f t="shared" si="6"/>
        <v>570</v>
      </c>
      <c r="S43" s="45">
        <f t="shared" si="6"/>
        <v>0</v>
      </c>
      <c r="T43" s="139">
        <f t="shared" si="6"/>
        <v>0</v>
      </c>
      <c r="U43" s="57">
        <f t="shared" si="6"/>
        <v>0</v>
      </c>
    </row>
    <row r="44" spans="6:21" ht="15">
      <c r="F44" s="19"/>
      <c r="G44" s="41"/>
      <c r="J44" s="47"/>
      <c r="N44" s="52"/>
      <c r="Q44" s="4"/>
      <c r="R44" s="34"/>
      <c r="T44" s="137"/>
      <c r="U44" s="58"/>
    </row>
    <row r="45" spans="2:21" ht="15">
      <c r="B45" s="19" t="s">
        <v>21</v>
      </c>
      <c r="F45" s="19"/>
      <c r="G45" s="41"/>
      <c r="J45" s="47"/>
      <c r="N45" s="52"/>
      <c r="R45" s="34"/>
      <c r="T45" s="137"/>
      <c r="U45" s="58"/>
    </row>
    <row r="46" spans="2:21" ht="22.5">
      <c r="B46" s="19" t="s">
        <v>28</v>
      </c>
      <c r="E46" s="21" t="s">
        <v>55</v>
      </c>
      <c r="F46" s="19">
        <f>O46+P46+Q46+R46+T46+U46+S46</f>
        <v>2462.1220000000003</v>
      </c>
      <c r="G46" s="41">
        <v>853.2</v>
      </c>
      <c r="H46" s="151">
        <f>900.022+8.9</f>
        <v>908.922</v>
      </c>
      <c r="I46" s="1">
        <v>350</v>
      </c>
      <c r="J46" s="47">
        <v>350</v>
      </c>
      <c r="K46" s="5">
        <f>SUM(K47:K47)</f>
        <v>0</v>
      </c>
      <c r="L46" s="30">
        <v>0</v>
      </c>
      <c r="M46" s="5">
        <f>SUM(M47:M47)</f>
        <v>0</v>
      </c>
      <c r="N46" s="129">
        <f>SUM(N47:N47)</f>
        <v>0</v>
      </c>
      <c r="O46" s="19">
        <f aca="true" t="shared" si="7" ref="O46:R47">G46+K46</f>
        <v>853.2</v>
      </c>
      <c r="P46" s="148">
        <f t="shared" si="7"/>
        <v>908.922</v>
      </c>
      <c r="Q46" s="19">
        <f t="shared" si="7"/>
        <v>350</v>
      </c>
      <c r="R46" s="40">
        <f t="shared" si="7"/>
        <v>350</v>
      </c>
      <c r="T46" s="137"/>
      <c r="U46" s="58"/>
    </row>
    <row r="47" spans="2:21" ht="33.75">
      <c r="B47" s="19" t="s">
        <v>22</v>
      </c>
      <c r="E47" s="21" t="s">
        <v>56</v>
      </c>
      <c r="F47" s="19">
        <f>O47+P47+Q47+R47+T47+U47+S47</f>
        <v>939.6970000000001</v>
      </c>
      <c r="G47" s="41">
        <v>305.7</v>
      </c>
      <c r="H47" s="151">
        <v>424.778</v>
      </c>
      <c r="I47" s="1"/>
      <c r="J47" s="47"/>
      <c r="K47" s="5">
        <v>0</v>
      </c>
      <c r="L47" s="142">
        <v>209.219</v>
      </c>
      <c r="M47" s="5">
        <v>0</v>
      </c>
      <c r="N47" s="129">
        <v>0</v>
      </c>
      <c r="O47" s="19">
        <f t="shared" si="7"/>
        <v>305.7</v>
      </c>
      <c r="P47" s="148">
        <f t="shared" si="7"/>
        <v>633.9970000000001</v>
      </c>
      <c r="Q47" s="19">
        <f t="shared" si="7"/>
        <v>0</v>
      </c>
      <c r="R47" s="40">
        <f t="shared" si="7"/>
        <v>0</v>
      </c>
      <c r="T47" s="137"/>
      <c r="U47" s="58"/>
    </row>
    <row r="48" spans="2:21" ht="22.5">
      <c r="B48" s="19" t="s">
        <v>74</v>
      </c>
      <c r="C48" s="19"/>
      <c r="F48" s="19"/>
      <c r="G48" s="41"/>
      <c r="I48" s="1">
        <v>350</v>
      </c>
      <c r="J48" s="47">
        <v>350</v>
      </c>
      <c r="K48" s="5"/>
      <c r="L48" s="5"/>
      <c r="M48" s="5"/>
      <c r="N48" s="129"/>
      <c r="O48" s="19"/>
      <c r="P48" s="136"/>
      <c r="Q48" s="19"/>
      <c r="R48" s="40"/>
      <c r="T48" s="137"/>
      <c r="U48" s="58"/>
    </row>
    <row r="49" spans="2:21" ht="22.5">
      <c r="B49" s="19" t="s">
        <v>73</v>
      </c>
      <c r="E49" s="21" t="s">
        <v>54</v>
      </c>
      <c r="F49" s="19"/>
      <c r="G49" s="41"/>
      <c r="I49" s="1">
        <v>200</v>
      </c>
      <c r="J49" s="47">
        <v>220</v>
      </c>
      <c r="N49" s="52"/>
      <c r="P49" s="148">
        <f>H49+L49</f>
        <v>0</v>
      </c>
      <c r="Q49" s="19">
        <f>I49+M49</f>
        <v>200</v>
      </c>
      <c r="R49" s="40">
        <f>J49+N49</f>
        <v>220</v>
      </c>
      <c r="T49" s="137"/>
      <c r="U49" s="58"/>
    </row>
    <row r="50" spans="1:21" s="15" customFormat="1" ht="15.75">
      <c r="A50" s="14" t="s">
        <v>3</v>
      </c>
      <c r="B50" s="24"/>
      <c r="C50" s="6"/>
      <c r="D50" s="9"/>
      <c r="E50" s="95"/>
      <c r="F50" s="19"/>
      <c r="G50" s="46"/>
      <c r="H50" s="3"/>
      <c r="I50" s="3"/>
      <c r="J50" s="51"/>
      <c r="K50" s="3"/>
      <c r="L50" s="3"/>
      <c r="M50" s="3"/>
      <c r="N50" s="128"/>
      <c r="O50" s="6"/>
      <c r="P50" s="148"/>
      <c r="Q50" s="6"/>
      <c r="R50" s="34"/>
      <c r="S50" s="88"/>
      <c r="T50" s="137"/>
      <c r="U50" s="60"/>
    </row>
    <row r="51" spans="1:21" s="15" customFormat="1" ht="15.75">
      <c r="A51" s="14" t="s">
        <v>4</v>
      </c>
      <c r="B51" s="24"/>
      <c r="C51" s="6"/>
      <c r="D51" s="9"/>
      <c r="E51" s="95"/>
      <c r="F51" s="19"/>
      <c r="G51" s="46"/>
      <c r="H51" s="3"/>
      <c r="I51" s="3"/>
      <c r="J51" s="51"/>
      <c r="K51" s="3"/>
      <c r="L51" s="3"/>
      <c r="M51" s="3"/>
      <c r="N51" s="128"/>
      <c r="O51" s="6"/>
      <c r="P51" s="148"/>
      <c r="Q51" s="6"/>
      <c r="R51" s="34"/>
      <c r="S51" s="88"/>
      <c r="T51" s="137"/>
      <c r="U51" s="60"/>
    </row>
    <row r="52" spans="1:21" s="15" customFormat="1" ht="15.75">
      <c r="A52" s="14" t="s">
        <v>5</v>
      </c>
      <c r="B52" s="24"/>
      <c r="C52" s="6"/>
      <c r="D52" s="9"/>
      <c r="E52" s="95"/>
      <c r="F52" s="38">
        <f>SUM(F53:F68)-F61</f>
        <v>369.5</v>
      </c>
      <c r="G52" s="6">
        <f aca="true" t="shared" si="8" ref="G52:N52">SUM(G53:G68)-G61</f>
        <v>0</v>
      </c>
      <c r="H52" s="6">
        <f t="shared" si="8"/>
        <v>38</v>
      </c>
      <c r="I52" s="6">
        <f t="shared" si="8"/>
        <v>0</v>
      </c>
      <c r="J52" s="6">
        <f t="shared" si="8"/>
        <v>400</v>
      </c>
      <c r="K52" s="44">
        <f t="shared" si="8"/>
        <v>0</v>
      </c>
      <c r="L52" s="6">
        <f t="shared" si="8"/>
        <v>0</v>
      </c>
      <c r="M52" s="6">
        <f t="shared" si="8"/>
        <v>0</v>
      </c>
      <c r="N52" s="153">
        <f t="shared" si="8"/>
        <v>0</v>
      </c>
      <c r="O52" s="6">
        <f aca="true" t="shared" si="9" ref="O52:U52">SUM(O53:O68)-O61</f>
        <v>0</v>
      </c>
      <c r="P52" s="140">
        <f t="shared" si="9"/>
        <v>71.5</v>
      </c>
      <c r="Q52" s="6">
        <f t="shared" si="9"/>
        <v>0</v>
      </c>
      <c r="R52" s="6">
        <f t="shared" si="9"/>
        <v>320</v>
      </c>
      <c r="S52" s="44">
        <f t="shared" si="9"/>
        <v>0</v>
      </c>
      <c r="T52" s="6">
        <f t="shared" si="9"/>
        <v>0</v>
      </c>
      <c r="U52" s="38">
        <f t="shared" si="9"/>
        <v>0</v>
      </c>
    </row>
    <row r="53" spans="2:21" ht="45">
      <c r="B53" s="19" t="s">
        <v>77</v>
      </c>
      <c r="C53" s="19" t="s">
        <v>18</v>
      </c>
      <c r="D53" s="7">
        <v>853</v>
      </c>
      <c r="E53" s="21" t="s">
        <v>41</v>
      </c>
      <c r="F53" s="19">
        <f>O53+P53+Q53+R53+T53+U53+S53</f>
        <v>80</v>
      </c>
      <c r="G53" s="41"/>
      <c r="J53" s="47">
        <v>80</v>
      </c>
      <c r="N53" s="52"/>
      <c r="O53" s="6">
        <f>G53+K53</f>
        <v>0</v>
      </c>
      <c r="P53" s="148">
        <f>H53+L53</f>
        <v>0</v>
      </c>
      <c r="Q53" s="6">
        <f>I53+M53</f>
        <v>0</v>
      </c>
      <c r="R53" s="34">
        <f>J53+N53</f>
        <v>80</v>
      </c>
      <c r="T53" s="137"/>
      <c r="U53" s="60"/>
    </row>
    <row r="54" spans="3:21" ht="15">
      <c r="C54" s="19"/>
      <c r="F54" s="19"/>
      <c r="G54" s="41"/>
      <c r="J54" s="47"/>
      <c r="N54" s="52"/>
      <c r="O54" s="6"/>
      <c r="P54" s="148"/>
      <c r="Q54" s="6"/>
      <c r="R54" s="34"/>
      <c r="T54" s="137"/>
      <c r="U54" s="60"/>
    </row>
    <row r="55" spans="3:21" ht="15">
      <c r="C55" s="19"/>
      <c r="F55" s="19"/>
      <c r="G55" s="41"/>
      <c r="J55" s="47"/>
      <c r="N55" s="52"/>
      <c r="O55" s="6"/>
      <c r="P55" s="148"/>
      <c r="Q55" s="6"/>
      <c r="R55" s="34"/>
      <c r="T55" s="137"/>
      <c r="U55" s="60"/>
    </row>
    <row r="56" spans="3:21" ht="15">
      <c r="C56" s="19"/>
      <c r="F56" s="19"/>
      <c r="G56" s="41"/>
      <c r="J56" s="47"/>
      <c r="N56" s="52"/>
      <c r="O56" s="6"/>
      <c r="P56" s="148"/>
      <c r="Q56" s="6"/>
      <c r="R56" s="34"/>
      <c r="T56" s="137"/>
      <c r="U56" s="60"/>
    </row>
    <row r="57" spans="3:21" ht="15">
      <c r="C57" s="19"/>
      <c r="F57" s="19"/>
      <c r="G57" s="41"/>
      <c r="J57" s="47"/>
      <c r="N57" s="52"/>
      <c r="O57" s="6"/>
      <c r="P57" s="148"/>
      <c r="Q57" s="6"/>
      <c r="R57" s="34"/>
      <c r="T57" s="137"/>
      <c r="U57" s="60"/>
    </row>
    <row r="58" spans="3:21" ht="15">
      <c r="C58" s="19"/>
      <c r="F58" s="19"/>
      <c r="G58" s="41"/>
      <c r="J58" s="47"/>
      <c r="N58" s="52"/>
      <c r="O58" s="6"/>
      <c r="P58" s="148"/>
      <c r="Q58" s="6"/>
      <c r="R58" s="34"/>
      <c r="T58" s="137"/>
      <c r="U58" s="60"/>
    </row>
    <row r="59" spans="3:21" ht="15">
      <c r="C59" s="19"/>
      <c r="F59" s="19"/>
      <c r="G59" s="41"/>
      <c r="J59" s="47"/>
      <c r="N59" s="52"/>
      <c r="O59" s="6"/>
      <c r="P59" s="148"/>
      <c r="Q59" s="6"/>
      <c r="R59" s="34"/>
      <c r="T59" s="137"/>
      <c r="U59" s="60"/>
    </row>
    <row r="60" spans="3:21" ht="15">
      <c r="C60" s="19"/>
      <c r="F60" s="19"/>
      <c r="G60" s="41"/>
      <c r="J60" s="47"/>
      <c r="N60" s="52"/>
      <c r="O60" s="6"/>
      <c r="P60" s="148"/>
      <c r="Q60" s="6"/>
      <c r="R60" s="34"/>
      <c r="T60" s="137"/>
      <c r="U60" s="60"/>
    </row>
    <row r="61" spans="1:21" s="7" customFormat="1" ht="11.25">
      <c r="A61" s="32"/>
      <c r="B61" s="94"/>
      <c r="C61" s="32">
        <v>1</v>
      </c>
      <c r="D61" s="32">
        <v>2</v>
      </c>
      <c r="E61" s="94">
        <v>3</v>
      </c>
      <c r="F61" s="32">
        <v>4</v>
      </c>
      <c r="G61" s="43">
        <v>5</v>
      </c>
      <c r="H61" s="32">
        <v>6</v>
      </c>
      <c r="I61" s="32">
        <v>7</v>
      </c>
      <c r="J61" s="36">
        <v>8</v>
      </c>
      <c r="K61" s="32">
        <v>9</v>
      </c>
      <c r="L61" s="32">
        <v>10</v>
      </c>
      <c r="M61" s="32">
        <v>11</v>
      </c>
      <c r="N61" s="126">
        <v>12</v>
      </c>
      <c r="O61" s="32">
        <v>13</v>
      </c>
      <c r="P61" s="32">
        <v>14</v>
      </c>
      <c r="Q61" s="32">
        <v>15</v>
      </c>
      <c r="R61" s="36">
        <v>16</v>
      </c>
      <c r="S61" s="87">
        <v>17</v>
      </c>
      <c r="T61" s="32">
        <v>18</v>
      </c>
      <c r="U61" s="36">
        <v>19</v>
      </c>
    </row>
    <row r="62" spans="2:21" ht="56.25">
      <c r="B62" s="19" t="s">
        <v>78</v>
      </c>
      <c r="C62" s="19" t="s">
        <v>27</v>
      </c>
      <c r="D62" s="7">
        <v>853</v>
      </c>
      <c r="E62" s="21" t="s">
        <v>41</v>
      </c>
      <c r="F62" s="19">
        <f>O62+P62+Q62+R62+T62+U62+S62</f>
        <v>80</v>
      </c>
      <c r="G62" s="41"/>
      <c r="J62" s="47">
        <v>80</v>
      </c>
      <c r="N62" s="52"/>
      <c r="O62" s="6">
        <f>G62+K62</f>
        <v>0</v>
      </c>
      <c r="P62" s="148">
        <f>H62+L62</f>
        <v>0</v>
      </c>
      <c r="Q62" s="6">
        <f>I62+M62</f>
        <v>0</v>
      </c>
      <c r="R62" s="34">
        <f>J62+N62</f>
        <v>80</v>
      </c>
      <c r="T62" s="137"/>
      <c r="U62" s="60"/>
    </row>
    <row r="63" spans="2:21" ht="33.75">
      <c r="B63" s="19" t="s">
        <v>79</v>
      </c>
      <c r="C63" s="19" t="s">
        <v>72</v>
      </c>
      <c r="D63" s="7">
        <v>801</v>
      </c>
      <c r="E63" s="21">
        <v>2003</v>
      </c>
      <c r="F63" s="19">
        <f>O63+P63+Q63+R63+T63+U63+S63</f>
        <v>11.5</v>
      </c>
      <c r="G63" s="41"/>
      <c r="J63" s="47">
        <v>80</v>
      </c>
      <c r="N63" s="52"/>
      <c r="O63" s="6">
        <f>G63+K63</f>
        <v>0</v>
      </c>
      <c r="P63" s="148">
        <v>11.5</v>
      </c>
      <c r="Q63" s="6">
        <f>I63+M63</f>
        <v>0</v>
      </c>
      <c r="R63" s="34"/>
      <c r="T63" s="137"/>
      <c r="U63" s="60"/>
    </row>
    <row r="64" spans="2:21" ht="56.25">
      <c r="B64" s="19" t="s">
        <v>80</v>
      </c>
      <c r="C64" s="5" t="s">
        <v>2</v>
      </c>
      <c r="D64" s="7">
        <v>853</v>
      </c>
      <c r="E64" s="21" t="s">
        <v>41</v>
      </c>
      <c r="F64" s="19">
        <f>O64+P64+Q64+R64+T64+U64+S64</f>
        <v>80</v>
      </c>
      <c r="G64" s="41">
        <v>0</v>
      </c>
      <c r="H64" s="2">
        <v>0</v>
      </c>
      <c r="J64" s="47">
        <v>80</v>
      </c>
      <c r="N64" s="52"/>
      <c r="O64" s="6">
        <f>G64+K64</f>
        <v>0</v>
      </c>
      <c r="P64" s="148">
        <f>H64+L64</f>
        <v>0</v>
      </c>
      <c r="Q64" s="6">
        <f>I64+M64</f>
        <v>0</v>
      </c>
      <c r="R64" s="34">
        <f>J64+N64</f>
        <v>80</v>
      </c>
      <c r="T64" s="137"/>
      <c r="U64" s="60"/>
    </row>
    <row r="65" spans="1:21" s="23" customFormat="1" ht="15">
      <c r="A65" s="20"/>
      <c r="B65" s="19"/>
      <c r="C65" s="19"/>
      <c r="D65" s="21"/>
      <c r="E65" s="21"/>
      <c r="F65" s="19"/>
      <c r="G65" s="45"/>
      <c r="H65" s="22"/>
      <c r="I65" s="22"/>
      <c r="J65" s="50"/>
      <c r="K65" s="22"/>
      <c r="L65" s="22"/>
      <c r="M65" s="22"/>
      <c r="N65" s="52"/>
      <c r="O65" s="24"/>
      <c r="P65" s="149"/>
      <c r="Q65" s="24"/>
      <c r="R65" s="39"/>
      <c r="S65" s="90"/>
      <c r="T65" s="136"/>
      <c r="U65" s="59"/>
    </row>
    <row r="66" spans="1:21" s="23" customFormat="1" ht="33.75">
      <c r="A66" s="20"/>
      <c r="B66" s="19" t="s">
        <v>40</v>
      </c>
      <c r="C66" s="19" t="s">
        <v>25</v>
      </c>
      <c r="D66" s="21">
        <v>853</v>
      </c>
      <c r="E66" s="21" t="s">
        <v>57</v>
      </c>
      <c r="F66" s="19">
        <f>O66+P66+Q66+R66+T66+U66+S66</f>
        <v>80</v>
      </c>
      <c r="G66" s="45"/>
      <c r="H66" s="22"/>
      <c r="I66" s="22"/>
      <c r="J66" s="50">
        <v>80</v>
      </c>
      <c r="K66" s="22"/>
      <c r="L66" s="22"/>
      <c r="M66" s="22"/>
      <c r="N66" s="52"/>
      <c r="O66" s="24">
        <f aca="true" t="shared" si="10" ref="O66:R67">G66+K66</f>
        <v>0</v>
      </c>
      <c r="P66" s="149">
        <f t="shared" si="10"/>
        <v>0</v>
      </c>
      <c r="Q66" s="24">
        <f t="shared" si="10"/>
        <v>0</v>
      </c>
      <c r="R66" s="39">
        <f t="shared" si="10"/>
        <v>80</v>
      </c>
      <c r="S66" s="90"/>
      <c r="T66" s="136"/>
      <c r="U66" s="59"/>
    </row>
    <row r="67" spans="2:21" ht="22.5">
      <c r="B67" s="19" t="s">
        <v>30</v>
      </c>
      <c r="C67" s="19" t="s">
        <v>19</v>
      </c>
      <c r="D67" s="7">
        <v>754.75</v>
      </c>
      <c r="E67" s="21">
        <v>2003</v>
      </c>
      <c r="F67" s="19">
        <f>O67+P67+Q67+R67+T67+U67+S67</f>
        <v>38</v>
      </c>
      <c r="G67" s="41"/>
      <c r="H67" s="2">
        <v>38</v>
      </c>
      <c r="J67" s="47"/>
      <c r="N67" s="52"/>
      <c r="O67" s="6">
        <f t="shared" si="10"/>
        <v>0</v>
      </c>
      <c r="P67" s="148">
        <f t="shared" si="10"/>
        <v>38</v>
      </c>
      <c r="Q67" s="6">
        <f t="shared" si="10"/>
        <v>0</v>
      </c>
      <c r="R67" s="34">
        <f t="shared" si="10"/>
        <v>0</v>
      </c>
      <c r="T67" s="137"/>
      <c r="U67" s="58"/>
    </row>
    <row r="68" spans="2:21" ht="22.5">
      <c r="B68" s="19" t="s">
        <v>83</v>
      </c>
      <c r="C68" s="19" t="s">
        <v>84</v>
      </c>
      <c r="D68" s="7">
        <v>853</v>
      </c>
      <c r="E68" s="21">
        <v>2003</v>
      </c>
      <c r="F68" s="19"/>
      <c r="G68" s="41"/>
      <c r="J68" s="47"/>
      <c r="N68" s="52"/>
      <c r="O68" s="6"/>
      <c r="P68" s="148">
        <v>22</v>
      </c>
      <c r="Q68" s="6"/>
      <c r="R68" s="34"/>
      <c r="T68" s="137"/>
      <c r="U68" s="58"/>
    </row>
    <row r="69" spans="3:21" ht="15">
      <c r="C69" s="19"/>
      <c r="F69" s="19"/>
      <c r="G69" s="41"/>
      <c r="J69" s="47"/>
      <c r="N69" s="52"/>
      <c r="O69" s="6"/>
      <c r="P69" s="148"/>
      <c r="Q69" s="6"/>
      <c r="R69" s="34"/>
      <c r="T69" s="137"/>
      <c r="U69" s="60"/>
    </row>
    <row r="70" spans="1:21" s="15" customFormat="1" ht="16.5" thickBot="1">
      <c r="A70" s="53" t="s">
        <v>43</v>
      </c>
      <c r="B70" s="118"/>
      <c r="C70" s="54"/>
      <c r="D70" s="55"/>
      <c r="E70" s="97"/>
      <c r="F70" s="54">
        <f aca="true" t="shared" si="11" ref="F70:U70">F16+F32+F42+F52</f>
        <v>8266.126</v>
      </c>
      <c r="G70" s="84">
        <f t="shared" si="11"/>
        <v>1344.8000000000002</v>
      </c>
      <c r="H70" s="83">
        <f t="shared" si="11"/>
        <v>1436.7</v>
      </c>
      <c r="I70" s="54">
        <f t="shared" si="11"/>
        <v>1512.5</v>
      </c>
      <c r="J70" s="56">
        <f t="shared" si="11"/>
        <v>2086.5</v>
      </c>
      <c r="K70" s="54">
        <f t="shared" si="11"/>
        <v>0</v>
      </c>
      <c r="L70" s="54">
        <f t="shared" si="11"/>
        <v>209.219</v>
      </c>
      <c r="M70" s="54">
        <f t="shared" si="11"/>
        <v>0</v>
      </c>
      <c r="N70" s="121">
        <f t="shared" si="11"/>
        <v>0</v>
      </c>
      <c r="O70" s="54">
        <f t="shared" si="11"/>
        <v>1344.8000000000002</v>
      </c>
      <c r="P70" s="150">
        <f t="shared" si="11"/>
        <v>1657.419</v>
      </c>
      <c r="Q70" s="54">
        <f t="shared" si="11"/>
        <v>1162.5</v>
      </c>
      <c r="R70" s="56">
        <f t="shared" si="11"/>
        <v>1656.5</v>
      </c>
      <c r="S70" s="82">
        <f t="shared" si="11"/>
        <v>996.1</v>
      </c>
      <c r="T70" s="152">
        <f t="shared" si="11"/>
        <v>1308.307</v>
      </c>
      <c r="U70" s="120">
        <f t="shared" si="11"/>
        <v>162.5</v>
      </c>
    </row>
  </sheetData>
  <mergeCells count="3">
    <mergeCell ref="S9:S11"/>
    <mergeCell ref="T9:T11"/>
    <mergeCell ref="U9:U1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Your User Name</cp:lastModifiedBy>
  <cp:lastPrinted>2003-08-29T06:28:27Z</cp:lastPrinted>
  <dcterms:created xsi:type="dcterms:W3CDTF">1999-11-16T09:30:08Z</dcterms:created>
  <dcterms:modified xsi:type="dcterms:W3CDTF">2003-08-29T06:32:25Z</dcterms:modified>
  <cp:category/>
  <cp:version/>
  <cp:contentType/>
  <cp:contentStatus/>
</cp:coreProperties>
</file>