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715" windowHeight="77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<sst xmlns="http://schemas.openxmlformats.org/spreadsheetml/2006/main" count="121" uniqueCount="93">
  <si>
    <t>Dz.</t>
  </si>
  <si>
    <t>R.</t>
  </si>
  <si>
    <t>P.</t>
  </si>
  <si>
    <t>W Y S Z C Z E G Ó L N I E N I E</t>
  </si>
  <si>
    <t>Zakup materiałów i wyposażenia</t>
  </si>
  <si>
    <t>TRANSPORT I ŁĄCZNOŚĆ</t>
  </si>
  <si>
    <t>Drogi publiczne powiatowe</t>
  </si>
  <si>
    <t>Wynagrodzenia osobowe pracowników</t>
  </si>
  <si>
    <t>Składki na ubezpieczenia społeczne</t>
  </si>
  <si>
    <t>Składki na Fundusz Pracy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</si>
  <si>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</si>
  <si>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</si>
  <si>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</si>
  <si>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</si>
  <si>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</si>
  <si>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>Podatek od nieruchomości</t>
  </si>
  <si>
    <t>Wydatki inwestycyjne jednostek budżetowych</t>
  </si>
  <si>
    <t>Wydatki na zakupy inwestycyjne jed. budżetowych</t>
  </si>
  <si>
    <t xml:space="preserve">Zakup usług remontowych </t>
  </si>
  <si>
    <t>Zakup usług pozostałych</t>
  </si>
  <si>
    <t>ADMINISTRACJA PUBLICZNA</t>
  </si>
  <si>
    <t>Urzędy wojewódzkie</t>
  </si>
  <si>
    <t>Starostwa powiatowe</t>
  </si>
  <si>
    <t>Pozostała działalność</t>
  </si>
  <si>
    <t>OBSŁUGA DŁUGU PUBLICZNEGO</t>
  </si>
  <si>
    <t>OŚWIATA I WYCHOWANIE</t>
  </si>
  <si>
    <t>Licea ogólnokształcące</t>
  </si>
  <si>
    <t>Szkoła podstawowa  specjalna</t>
  </si>
  <si>
    <t>OPIEKA SPOŁECZNA</t>
  </si>
  <si>
    <t xml:space="preserve">Placówki Opiekuńczo-Wychowawcze </t>
  </si>
  <si>
    <t>Zakup leków i materiałów medycznych</t>
  </si>
  <si>
    <t>Zakup pomocy naukowych , dydaktycznych i książek</t>
  </si>
  <si>
    <t>Domy pomocy społecznej</t>
  </si>
  <si>
    <t xml:space="preserve">Powiatowe Urzędy Pracy </t>
  </si>
  <si>
    <t>EDUKACYJNA OPIEKA WYCHOWAWCZA</t>
  </si>
  <si>
    <t>Poradnie Psychologiczno -Pedagogiczne</t>
  </si>
  <si>
    <t xml:space="preserve">Pomoc materialna dla uczniów </t>
  </si>
  <si>
    <t xml:space="preserve">Zasiłki i inne formy pomocy dla uczniów </t>
  </si>
  <si>
    <t>KULTURA I OCHRONA DZIEDZICTWA NARODOWEGO</t>
  </si>
  <si>
    <t>RAZEM   WYDATKI BUDŻETOWE</t>
  </si>
  <si>
    <t>WYDATKI BUDŻETOWE NA ROK 2003 - PLAN</t>
  </si>
  <si>
    <t>Obsługa papierów wartościowych , kredytów i pożyczek jednostek samorządu terytorialnego</t>
  </si>
  <si>
    <t>Odsetki i dyskonto od krajowych skarbowych papierów wartościowych oraz pożyczek i kredytów</t>
  </si>
  <si>
    <t>Dotacja podmiotowa z budżetu dla niepublicznej szkoły lub innej placówki oświatowo - wychowawczej</t>
  </si>
  <si>
    <t>Dotacje celowe przekazane gminie na zadania bieżące realizowane na podstawie  porozumień (umów) p.jednostkami samorządu terytorialnego</t>
  </si>
  <si>
    <t xml:space="preserve">WYSZCZEGÓLNIENIE </t>
  </si>
  <si>
    <t>Klas.budżet.</t>
  </si>
  <si>
    <t>Razem  podwyżki wynagrodzeń</t>
  </si>
  <si>
    <t>Podstawa  do regulacji</t>
  </si>
  <si>
    <t>Szkoła w Chełmży</t>
  </si>
  <si>
    <t xml:space="preserve">Szkoła w Gronowie </t>
  </si>
  <si>
    <t xml:space="preserve">Pozostała działalność </t>
  </si>
  <si>
    <t xml:space="preserve">Szkoła Muzyczna w Chełmży </t>
  </si>
  <si>
    <t xml:space="preserve">Placówki opiekuńczo - wychowawcze </t>
  </si>
  <si>
    <t>( rezerwa )</t>
  </si>
  <si>
    <t>DPS</t>
  </si>
  <si>
    <t>PCPR</t>
  </si>
  <si>
    <t>Interwencja kryzysowa</t>
  </si>
  <si>
    <t xml:space="preserve">Zespoły ds. orzekania o stopniu niepełnosprawności </t>
  </si>
  <si>
    <t>PUP</t>
  </si>
  <si>
    <t xml:space="preserve">RAZEM </t>
  </si>
  <si>
    <t xml:space="preserve">Szkoła specjalna </t>
  </si>
  <si>
    <t>PPP-Chełmża</t>
  </si>
  <si>
    <t xml:space="preserve">Internat </t>
  </si>
  <si>
    <t>Administacja państwowa i samorządowa</t>
  </si>
  <si>
    <t xml:space="preserve">WYDATKI  BUDŻETOWE NA ROK 2003 </t>
  </si>
  <si>
    <t xml:space="preserve">Regulacja wynagrodzeń  w jednostkach Powiatu Toruńskiego  od 1 lipca 2002 roku </t>
  </si>
  <si>
    <t xml:space="preserve">OśWIATA I WYCHOWANIE </t>
  </si>
  <si>
    <t xml:space="preserve">OPIEKA SPOŁECZNA </t>
  </si>
  <si>
    <t xml:space="preserve">EDUKACYJNA  OPIEKA  WYCHOWAWCZA </t>
  </si>
  <si>
    <t xml:space="preserve">Zwiększenia </t>
  </si>
  <si>
    <t xml:space="preserve">Zmniejszenia </t>
  </si>
  <si>
    <t>Kolonie obozy oraz inne formy wypoczynku dzieci i młodzieży szkolnej</t>
  </si>
  <si>
    <t xml:space="preserve">Zakup  usług  pozostałych </t>
  </si>
  <si>
    <t>Dotacja podmiotowa z budżetu dla jednostek niezaliczanych do sektora finansów  publicznych</t>
  </si>
  <si>
    <t xml:space="preserve">Składki na  Fundusz  Pracy </t>
  </si>
  <si>
    <t>Wydatki na  zakupy inwestycyjne jednostek budżetowych</t>
  </si>
  <si>
    <t xml:space="preserve">Budżet po zmianach </t>
  </si>
  <si>
    <t>Odsetki  ustawowe</t>
  </si>
  <si>
    <t xml:space="preserve">Rady  Powiatu  Toruńskiego  </t>
  </si>
  <si>
    <t xml:space="preserve">z  dnia  29.10.2003 </t>
  </si>
  <si>
    <t>Dokształcanie i doskonalenie nauczycieli</t>
  </si>
  <si>
    <t xml:space="preserve">Dotacje celowe przekazane gminie lub  miastu  stołecznemu  Warszawie  na zadania bieżące realizowane na podstawie porozumień między jednostkami samorządu terytorialnego </t>
  </si>
  <si>
    <t>.010</t>
  </si>
  <si>
    <t>ROLNICTWO I ŁOWIECTWO</t>
  </si>
  <si>
    <t>.01028</t>
  </si>
  <si>
    <t>FOGR</t>
  </si>
  <si>
    <t xml:space="preserve"> </t>
  </si>
  <si>
    <t>Nagrody i wydatki osobowe nie zaliczane do wynagr.</t>
  </si>
  <si>
    <t>Dodatkowe wynagrodzenie roczne</t>
  </si>
  <si>
    <t xml:space="preserve">zakup  usług  pozostałych </t>
  </si>
  <si>
    <t>Stypendia różne</t>
  </si>
  <si>
    <t>zał  nr  2  do  uchwały  nr VIII/62/03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</si>
</sst>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 CE"/>
      <family val="0"/>
    </font>
    <font>
      <sz val="8"/>
      <name val="Arial CE"/>
      <family val="2"/>
    </font>
    <font>
      <b/>
      <u val="single"/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u val="single"/>
      <sz val="11"/>
      <name val="Arial CE"/>
      <family val="0"/>
    </font>
    <font>
      <u val="single"/>
      <sz val="11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u val="single"/>
      <sz val="9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3" fontId="1" fillId="0" borderId="0" xfId="0" applyNumberFormat="1" applyFont="1" applyAlignment="1">
      <alignment vertical="center" shrinkToFit="1"/>
    </xf>
    <xf numFmtId="3" fontId="1" fillId="0" borderId="0" xfId="0" applyNumberFormat="1" applyFont="1" applyBorder="1" applyAlignment="1">
      <alignment vertical="center" shrinkToFit="1"/>
    </xf>
    <xf numFmtId="3" fontId="2" fillId="0" borderId="0" xfId="0" applyNumberFormat="1" applyFont="1" applyAlignment="1">
      <alignment vertical="center" shrinkToFit="1"/>
    </xf>
    <xf numFmtId="0" fontId="0" fillId="0" borderId="0" xfId="0" applyAlignment="1">
      <alignment vertical="center"/>
    </xf>
    <xf numFmtId="1" fontId="1" fillId="0" borderId="0" xfId="0" applyNumberFormat="1" applyFont="1" applyBorder="1" applyAlignment="1">
      <alignment horizontal="right" vertical="center" wrapText="1" shrinkToFi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 horizontal="right" vertical="center" wrapText="1"/>
    </xf>
    <xf numFmtId="3" fontId="0" fillId="0" borderId="1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 vertical="center" wrapText="1" shrinkToFit="1"/>
    </xf>
    <xf numFmtId="3" fontId="3" fillId="0" borderId="3" xfId="0" applyNumberFormat="1" applyFont="1" applyBorder="1" applyAlignment="1">
      <alignment horizontal="center" vertical="center" shrinkToFit="1"/>
    </xf>
    <xf numFmtId="3" fontId="1" fillId="0" borderId="3" xfId="0" applyNumberFormat="1" applyFont="1" applyBorder="1" applyAlignment="1">
      <alignment/>
    </xf>
    <xf numFmtId="3" fontId="2" fillId="0" borderId="1" xfId="0" applyNumberFormat="1" applyFont="1" applyBorder="1" applyAlignment="1">
      <alignment vertical="center" wrapText="1" shrinkToFit="1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vertical="center" shrinkToFi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0" fillId="0" borderId="2" xfId="0" applyNumberForma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3" fontId="8" fillId="0" borderId="0" xfId="0" applyNumberFormat="1" applyFont="1" applyBorder="1" applyAlignment="1">
      <alignment vertical="center" shrinkToFit="1"/>
    </xf>
    <xf numFmtId="3" fontId="8" fillId="0" borderId="2" xfId="0" applyNumberFormat="1" applyFont="1" applyBorder="1" applyAlignment="1">
      <alignment horizontal="left" vertical="center" wrapText="1" shrinkToFit="1"/>
    </xf>
    <xf numFmtId="1" fontId="8" fillId="0" borderId="1" xfId="0" applyNumberFormat="1" applyFont="1" applyBorder="1" applyAlignment="1">
      <alignment horizontal="left" vertical="center" wrapText="1" shrinkToFit="1"/>
    </xf>
    <xf numFmtId="3" fontId="8" fillId="0" borderId="1" xfId="0" applyNumberFormat="1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left" wrapText="1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vertical="center" wrapText="1" shrinkToFit="1"/>
    </xf>
    <xf numFmtId="3" fontId="8" fillId="0" borderId="2" xfId="0" applyNumberFormat="1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 shrinkToFit="1"/>
    </xf>
    <xf numFmtId="1" fontId="11" fillId="0" borderId="1" xfId="0" applyNumberFormat="1" applyFont="1" applyBorder="1" applyAlignment="1">
      <alignment horizontal="left" vertical="center" wrapText="1" shrinkToFit="1"/>
    </xf>
    <xf numFmtId="3" fontId="11" fillId="0" borderId="1" xfId="0" applyNumberFormat="1" applyFont="1" applyBorder="1" applyAlignment="1">
      <alignment horizontal="left" vertical="center" wrapText="1" shrinkToFit="1"/>
    </xf>
    <xf numFmtId="0" fontId="0" fillId="0" borderId="0" xfId="0" applyFont="1" applyAlignment="1">
      <alignment vertical="center"/>
    </xf>
    <xf numFmtId="1" fontId="4" fillId="0" borderId="0" xfId="0" applyNumberFormat="1" applyFont="1" applyAlignment="1">
      <alignment horizontal="center" vertical="center" wrapText="1" shrinkToFit="1"/>
    </xf>
    <xf numFmtId="1" fontId="0" fillId="0" borderId="0" xfId="0" applyNumberFormat="1" applyFont="1" applyAlignment="1">
      <alignment horizontal="right" vertical="center" wrapText="1" shrinkToFit="1"/>
    </xf>
    <xf numFmtId="1" fontId="4" fillId="0" borderId="4" xfId="0" applyNumberFormat="1" applyFont="1" applyFill="1" applyBorder="1" applyAlignment="1">
      <alignment vertical="center" wrapText="1" shrinkToFit="1"/>
    </xf>
    <xf numFmtId="1" fontId="4" fillId="0" borderId="0" xfId="0" applyNumberFormat="1" applyFont="1" applyBorder="1" applyAlignment="1">
      <alignment vertical="center" wrapText="1" shrinkToFit="1"/>
    </xf>
    <xf numFmtId="1" fontId="0" fillId="0" borderId="0" xfId="0" applyNumberFormat="1" applyFont="1" applyBorder="1" applyAlignment="1">
      <alignment vertical="center" wrapText="1" shrinkToFit="1"/>
    </xf>
    <xf numFmtId="1" fontId="5" fillId="0" borderId="0" xfId="0" applyNumberFormat="1" applyFont="1" applyBorder="1" applyAlignment="1">
      <alignment vertical="center" wrapText="1" shrinkToFit="1"/>
    </xf>
    <xf numFmtId="1" fontId="0" fillId="0" borderId="0" xfId="0" applyNumberFormat="1" applyFont="1" applyAlignment="1">
      <alignment vertical="center" wrapText="1" shrinkToFit="1"/>
    </xf>
    <xf numFmtId="0" fontId="0" fillId="0" borderId="0" xfId="0" applyFont="1" applyAlignment="1">
      <alignment vertical="center"/>
    </xf>
    <xf numFmtId="1" fontId="4" fillId="0" borderId="0" xfId="0" applyNumberFormat="1" applyFont="1" applyAlignment="1">
      <alignment vertical="center" wrapText="1" shrinkToFit="1"/>
    </xf>
    <xf numFmtId="1" fontId="5" fillId="0" borderId="0" xfId="0" applyNumberFormat="1" applyFont="1" applyAlignment="1">
      <alignment vertical="center" wrapText="1" shrinkToFit="1"/>
    </xf>
    <xf numFmtId="1" fontId="0" fillId="0" borderId="2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 shrinkToFit="1"/>
    </xf>
    <xf numFmtId="1" fontId="4" fillId="0" borderId="1" xfId="0" applyNumberFormat="1" applyFont="1" applyBorder="1" applyAlignment="1">
      <alignment horizontal="right" vertical="center" shrinkToFit="1"/>
    </xf>
    <xf numFmtId="1" fontId="0" fillId="0" borderId="1" xfId="0" applyNumberFormat="1" applyFont="1" applyBorder="1" applyAlignment="1">
      <alignment horizontal="right" vertical="center" shrinkToFit="1"/>
    </xf>
    <xf numFmtId="1" fontId="4" fillId="0" borderId="1" xfId="0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wrapText="1"/>
    </xf>
    <xf numFmtId="1" fontId="4" fillId="0" borderId="1" xfId="0" applyNumberFormat="1" applyFont="1" applyBorder="1" applyAlignment="1">
      <alignment horizontal="right" vertical="center" wrapText="1" shrinkToFit="1"/>
    </xf>
    <xf numFmtId="1" fontId="5" fillId="0" borderId="1" xfId="0" applyNumberFormat="1" applyFont="1" applyBorder="1" applyAlignment="1">
      <alignment horizontal="right" vertical="center" wrapText="1" shrinkToFit="1"/>
    </xf>
    <xf numFmtId="1" fontId="0" fillId="0" borderId="1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3" fontId="12" fillId="0" borderId="0" xfId="0" applyNumberFormat="1" applyFont="1" applyBorder="1" applyAlignment="1">
      <alignment horizontal="left" vertical="center" wrapText="1" shrinkToFit="1"/>
    </xf>
    <xf numFmtId="3" fontId="12" fillId="0" borderId="0" xfId="0" applyNumberFormat="1" applyFont="1" applyAlignment="1">
      <alignment horizontal="left" vertical="center" wrapText="1"/>
    </xf>
    <xf numFmtId="3" fontId="13" fillId="0" borderId="5" xfId="0" applyNumberFormat="1" applyFont="1" applyBorder="1" applyAlignment="1">
      <alignment vertical="center" wrapText="1" shrinkToFit="1"/>
    </xf>
    <xf numFmtId="3" fontId="13" fillId="0" borderId="6" xfId="0" applyNumberFormat="1" applyFont="1" applyBorder="1" applyAlignment="1">
      <alignment/>
    </xf>
    <xf numFmtId="3" fontId="13" fillId="0" borderId="7" xfId="0" applyNumberFormat="1" applyFont="1" applyBorder="1" applyAlignment="1">
      <alignment/>
    </xf>
    <xf numFmtId="0" fontId="12" fillId="0" borderId="7" xfId="0" applyFont="1" applyBorder="1" applyAlignment="1">
      <alignment/>
    </xf>
    <xf numFmtId="0" fontId="13" fillId="0" borderId="7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" xfId="0" applyFont="1" applyBorder="1" applyAlignment="1">
      <alignment/>
    </xf>
    <xf numFmtId="3" fontId="13" fillId="0" borderId="1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0" fontId="12" fillId="0" borderId="0" xfId="0" applyFont="1" applyAlignment="1">
      <alignment/>
    </xf>
    <xf numFmtId="3" fontId="10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left" wrapText="1"/>
    </xf>
    <xf numFmtId="1" fontId="10" fillId="0" borderId="1" xfId="0" applyNumberFormat="1" applyFont="1" applyBorder="1" applyAlignment="1">
      <alignment horizontal="left" vertical="center" wrapText="1" shrinkToFit="1"/>
    </xf>
    <xf numFmtId="1" fontId="9" fillId="0" borderId="0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vertical="center" wrapText="1" shrinkToFit="1"/>
    </xf>
    <xf numFmtId="3" fontId="14" fillId="0" borderId="4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vertical="center"/>
    </xf>
    <xf numFmtId="3" fontId="15" fillId="0" borderId="0" xfId="0" applyNumberFormat="1" applyFont="1" applyAlignment="1">
      <alignment vertical="center" shrinkToFit="1"/>
    </xf>
    <xf numFmtId="3" fontId="16" fillId="0" borderId="0" xfId="0" applyNumberFormat="1" applyFont="1" applyBorder="1" applyAlignment="1">
      <alignment vertical="center" shrinkToFit="1"/>
    </xf>
    <xf numFmtId="3" fontId="14" fillId="0" borderId="0" xfId="0" applyNumberFormat="1" applyFont="1" applyBorder="1" applyAlignment="1">
      <alignment vertical="center" shrinkToFit="1"/>
    </xf>
    <xf numFmtId="3" fontId="15" fillId="0" borderId="0" xfId="0" applyNumberFormat="1" applyFont="1" applyBorder="1" applyAlignment="1">
      <alignment vertical="center" shrinkToFit="1"/>
    </xf>
    <xf numFmtId="3" fontId="14" fillId="0" borderId="0" xfId="0" applyNumberFormat="1" applyFont="1" applyAlignment="1">
      <alignment vertical="center" shrinkToFit="1"/>
    </xf>
    <xf numFmtId="3" fontId="16" fillId="0" borderId="0" xfId="0" applyNumberFormat="1" applyFont="1" applyAlignment="1">
      <alignment vertical="center" shrinkToFit="1"/>
    </xf>
    <xf numFmtId="3" fontId="3" fillId="0" borderId="4" xfId="0" applyNumberFormat="1" applyFont="1" applyFill="1" applyBorder="1" applyAlignment="1">
      <alignment horizontal="center" vertical="center" wrapText="1" shrinkToFit="1"/>
    </xf>
    <xf numFmtId="3" fontId="1" fillId="0" borderId="0" xfId="0" applyNumberFormat="1" applyFont="1" applyBorder="1" applyAlignment="1">
      <alignment horizontal="right" vertical="center" shrinkToFit="1"/>
    </xf>
    <xf numFmtId="3" fontId="3" fillId="0" borderId="0" xfId="0" applyNumberFormat="1" applyFont="1" applyBorder="1" applyAlignment="1">
      <alignment horizontal="right" vertical="center" shrinkToFit="1"/>
    </xf>
    <xf numFmtId="3" fontId="2" fillId="0" borderId="0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1" fontId="2" fillId="0" borderId="0" xfId="0" applyNumberFormat="1" applyFont="1" applyBorder="1" applyAlignment="1">
      <alignment horizontal="center" vertical="center" shrinkToFit="1"/>
    </xf>
    <xf numFmtId="1" fontId="1" fillId="0" borderId="0" xfId="0" applyNumberFormat="1" applyFont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1" fontId="3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1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1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 shrinkToFit="1"/>
    </xf>
    <xf numFmtId="3" fontId="2" fillId="0" borderId="0" xfId="0" applyNumberFormat="1" applyFont="1" applyBorder="1" applyAlignment="1">
      <alignment vertical="center" shrinkToFit="1"/>
    </xf>
    <xf numFmtId="3" fontId="3" fillId="0" borderId="0" xfId="0" applyNumberFormat="1" applyFont="1" applyBorder="1" applyAlignment="1">
      <alignment vertical="center" shrinkToFit="1"/>
    </xf>
    <xf numFmtId="3" fontId="1" fillId="0" borderId="0" xfId="0" applyNumberFormat="1" applyFont="1" applyBorder="1" applyAlignment="1">
      <alignment vertical="center" shrinkToFit="1"/>
    </xf>
    <xf numFmtId="3" fontId="3" fillId="0" borderId="0" xfId="0" applyNumberFormat="1" applyFont="1" applyAlignment="1">
      <alignment vertical="center" shrinkToFit="1"/>
    </xf>
    <xf numFmtId="3" fontId="2" fillId="0" borderId="0" xfId="0" applyNumberFormat="1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1" fontId="4" fillId="0" borderId="0" xfId="0" applyNumberFormat="1" applyFont="1" applyAlignment="1">
      <alignment vertical="center" wrapText="1" shrinkToFit="1"/>
    </xf>
    <xf numFmtId="3" fontId="3" fillId="0" borderId="0" xfId="0" applyNumberFormat="1" applyFont="1" applyAlignment="1">
      <alignment vertical="center" shrinkToFit="1"/>
    </xf>
    <xf numFmtId="3" fontId="15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 wrapText="1" shrinkToFit="1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1" fontId="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vertical="center" wrapText="1" shrinkToFit="1"/>
    </xf>
    <xf numFmtId="3" fontId="3" fillId="0" borderId="0" xfId="0" applyNumberFormat="1" applyFont="1" applyFill="1" applyBorder="1" applyAlignment="1">
      <alignment horizontal="center" vertical="center" wrapText="1" shrinkToFit="1"/>
    </xf>
    <xf numFmtId="3" fontId="14" fillId="0" borderId="0" xfId="0" applyNumberFormat="1" applyFont="1" applyFill="1" applyBorder="1" applyAlignment="1">
      <alignment horizontal="center" vertical="center" wrapText="1" shrinkToFit="1"/>
    </xf>
    <xf numFmtId="1" fontId="5" fillId="0" borderId="0" xfId="0" applyNumberFormat="1" applyFont="1" applyBorder="1" applyAlignment="1">
      <alignment horizontal="left" vertical="center" wrapText="1" shrinkToFit="1"/>
    </xf>
    <xf numFmtId="3" fontId="2" fillId="0" borderId="0" xfId="0" applyNumberFormat="1" applyFont="1" applyBorder="1" applyAlignment="1">
      <alignment horizontal="right" vertical="center" shrinkToFit="1"/>
    </xf>
    <xf numFmtId="1" fontId="0" fillId="0" borderId="0" xfId="0" applyNumberFormat="1" applyFont="1" applyBorder="1" applyAlignment="1">
      <alignment horizontal="right" vertical="center" wrapText="1" shrinkToFit="1"/>
    </xf>
    <xf numFmtId="3" fontId="15" fillId="0" borderId="0" xfId="0" applyNumberFormat="1" applyFont="1" applyBorder="1" applyAlignment="1">
      <alignment horizontal="right" vertical="center" shrinkToFit="1"/>
    </xf>
    <xf numFmtId="3" fontId="1" fillId="0" borderId="0" xfId="0" applyNumberFormat="1" applyFont="1" applyBorder="1" applyAlignment="1">
      <alignment horizontal="right" vertical="center" shrinkToFit="1"/>
    </xf>
    <xf numFmtId="1" fontId="4" fillId="0" borderId="0" xfId="0" applyNumberFormat="1" applyFont="1" applyBorder="1" applyAlignment="1">
      <alignment horizontal="left" vertical="center" wrapText="1" shrinkToFit="1"/>
    </xf>
    <xf numFmtId="3" fontId="14" fillId="0" borderId="0" xfId="0" applyNumberFormat="1" applyFont="1" applyBorder="1" applyAlignment="1">
      <alignment horizontal="right" vertical="center" shrinkToFi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2"/>
  <sheetViews>
    <sheetView tabSelected="1" zoomScale="120" zoomScaleNormal="120" workbookViewId="0" topLeftCell="A1">
      <selection activeCell="F4" sqref="F4"/>
    </sheetView>
  </sheetViews>
  <sheetFormatPr defaultColWidth="9.00390625" defaultRowHeight="12.75"/>
  <cols>
    <col min="1" max="1" width="4.00390625" style="96" bestFit="1" customWidth="1"/>
    <col min="2" max="2" width="6.00390625" style="96" customWidth="1"/>
    <col min="3" max="3" width="6.25390625" style="96" customWidth="1"/>
    <col min="4" max="4" width="30.375" style="50" customWidth="1"/>
    <col min="5" max="5" width="12.375" style="113" customWidth="1"/>
    <col min="6" max="6" width="8.25390625" style="85" customWidth="1"/>
    <col min="7" max="7" width="8.75390625" style="123" customWidth="1"/>
    <col min="8" max="8" width="10.625" style="4" customWidth="1"/>
    <col min="9" max="9" width="18.625" style="64" customWidth="1"/>
    <col min="10" max="10" width="8.25390625" style="0" customWidth="1"/>
  </cols>
  <sheetData>
    <row r="2" ht="12.75">
      <c r="D2" s="25"/>
    </row>
    <row r="3" spans="4:6" ht="12.75">
      <c r="D3" s="42"/>
      <c r="F3" s="125" t="s">
        <v>92</v>
      </c>
    </row>
    <row r="4" spans="1:8" ht="25.5">
      <c r="A4" s="97"/>
      <c r="B4" s="98"/>
      <c r="C4" s="99"/>
      <c r="D4" s="43" t="s">
        <v>40</v>
      </c>
      <c r="E4" s="114"/>
      <c r="F4" s="125" t="s">
        <v>79</v>
      </c>
      <c r="G4" s="86"/>
      <c r="H4" s="1"/>
    </row>
    <row r="5" spans="1:8" ht="13.5" thickBot="1">
      <c r="A5" s="97"/>
      <c r="B5" s="98"/>
      <c r="C5" s="99"/>
      <c r="D5" s="44"/>
      <c r="E5" s="114"/>
      <c r="F5" s="125" t="s">
        <v>80</v>
      </c>
      <c r="G5" s="86"/>
      <c r="H5" s="1"/>
    </row>
    <row r="6" spans="1:8" ht="34.5" thickBot="1">
      <c r="A6" s="100" t="s">
        <v>0</v>
      </c>
      <c r="B6" s="100" t="s">
        <v>1</v>
      </c>
      <c r="C6" s="101" t="s">
        <v>2</v>
      </c>
      <c r="D6" s="45" t="s">
        <v>3</v>
      </c>
      <c r="E6" s="92" t="s">
        <v>65</v>
      </c>
      <c r="F6" s="84" t="s">
        <v>70</v>
      </c>
      <c r="G6" s="84" t="s">
        <v>71</v>
      </c>
      <c r="H6" s="92" t="s">
        <v>77</v>
      </c>
    </row>
    <row r="7" spans="1:8" ht="12.75">
      <c r="A7" s="126"/>
      <c r="B7" s="126"/>
      <c r="C7" s="127"/>
      <c r="D7" s="128"/>
      <c r="E7" s="129"/>
      <c r="F7" s="130"/>
      <c r="G7" s="130"/>
      <c r="H7" s="129"/>
    </row>
    <row r="8" spans="1:8" ht="12.75">
      <c r="A8" s="126"/>
      <c r="B8" s="126"/>
      <c r="C8" s="127"/>
      <c r="D8" s="128"/>
      <c r="E8" s="129"/>
      <c r="F8" s="130"/>
      <c r="G8" s="130"/>
      <c r="H8" s="129"/>
    </row>
    <row r="9" spans="1:8" ht="12.75">
      <c r="A9" s="102" t="s">
        <v>83</v>
      </c>
      <c r="B9" s="102"/>
      <c r="C9" s="103"/>
      <c r="D9" s="131" t="s">
        <v>84</v>
      </c>
      <c r="E9" s="115">
        <f>E11</f>
        <v>0</v>
      </c>
      <c r="F9" s="115">
        <f>F11</f>
        <v>5400</v>
      </c>
      <c r="G9" s="115">
        <f>G11</f>
        <v>0</v>
      </c>
      <c r="H9" s="132">
        <f>E9+F9-G9</f>
        <v>5400</v>
      </c>
    </row>
    <row r="10" spans="1:8" ht="12.75">
      <c r="A10" s="104"/>
      <c r="B10" s="104"/>
      <c r="C10" s="105"/>
      <c r="D10" s="133"/>
      <c r="E10" s="93"/>
      <c r="F10" s="134"/>
      <c r="G10" s="134"/>
      <c r="H10" s="135"/>
    </row>
    <row r="11" spans="1:8" ht="12.75">
      <c r="A11" s="104"/>
      <c r="B11" s="106" t="s">
        <v>85</v>
      </c>
      <c r="C11" s="105"/>
      <c r="D11" s="136" t="s">
        <v>86</v>
      </c>
      <c r="E11" s="94">
        <f>SUM(E12:E13)</f>
        <v>0</v>
      </c>
      <c r="F11" s="137">
        <f>SUM(F12:F13)</f>
        <v>5400</v>
      </c>
      <c r="G11" s="137">
        <f>SUM(G12:G13)</f>
        <v>0</v>
      </c>
      <c r="H11" s="95">
        <f>E11+F11-G11</f>
        <v>5400</v>
      </c>
    </row>
    <row r="12" spans="1:8" ht="12.75">
      <c r="A12" s="104"/>
      <c r="B12" s="104"/>
      <c r="C12" s="105"/>
      <c r="D12" s="133"/>
      <c r="E12" s="93"/>
      <c r="F12" s="134"/>
      <c r="G12" s="134"/>
      <c r="H12" s="93"/>
    </row>
    <row r="13" spans="1:8" ht="25.5">
      <c r="A13" s="104"/>
      <c r="B13" s="104"/>
      <c r="C13" s="99">
        <v>6060</v>
      </c>
      <c r="D13" s="124" t="s">
        <v>17</v>
      </c>
      <c r="E13" s="93"/>
      <c r="F13" s="134">
        <v>5400</v>
      </c>
      <c r="G13" s="134"/>
      <c r="H13" s="93">
        <f>E13+F13-G13</f>
        <v>5400</v>
      </c>
    </row>
    <row r="14" spans="1:8" ht="12.75">
      <c r="A14" s="126"/>
      <c r="B14" s="126"/>
      <c r="C14" s="127"/>
      <c r="D14" s="128"/>
      <c r="E14" s="129"/>
      <c r="F14" s="130"/>
      <c r="G14" s="130"/>
      <c r="H14" s="129"/>
    </row>
    <row r="15" spans="1:11" ht="12.75">
      <c r="A15" s="102">
        <v>600</v>
      </c>
      <c r="B15" s="102"/>
      <c r="C15" s="103"/>
      <c r="D15" s="48" t="s">
        <v>5</v>
      </c>
      <c r="E15" s="115"/>
      <c r="F15" s="87">
        <f>F17</f>
        <v>217979</v>
      </c>
      <c r="G15" s="87">
        <f>G17</f>
        <v>217979</v>
      </c>
      <c r="H15" s="95">
        <f>E15+F15-G15</f>
        <v>0</v>
      </c>
      <c r="K15" s="22"/>
    </row>
    <row r="16" spans="1:11" ht="12.75">
      <c r="A16" s="104"/>
      <c r="B16" s="104"/>
      <c r="C16" s="105"/>
      <c r="D16" s="47"/>
      <c r="E16" s="117"/>
      <c r="F16" s="89"/>
      <c r="G16" s="89"/>
      <c r="H16" s="93"/>
      <c r="K16" s="22"/>
    </row>
    <row r="17" spans="1:11" ht="12.75">
      <c r="A17" s="106"/>
      <c r="B17" s="106">
        <v>60014</v>
      </c>
      <c r="C17" s="107"/>
      <c r="D17" s="46" t="s">
        <v>6</v>
      </c>
      <c r="E17" s="116"/>
      <c r="F17" s="116">
        <f>SUM(F19:F31)</f>
        <v>217979</v>
      </c>
      <c r="G17" s="116">
        <f>SUM(G19:G31)</f>
        <v>217979</v>
      </c>
      <c r="H17" s="94">
        <f>E17+F17-G17</f>
        <v>0</v>
      </c>
      <c r="K17" s="22"/>
    </row>
    <row r="18" spans="1:11" ht="12.75">
      <c r="A18" s="104"/>
      <c r="B18" s="104"/>
      <c r="C18" s="105"/>
      <c r="D18" s="47"/>
      <c r="E18" s="117"/>
      <c r="F18" s="89"/>
      <c r="G18" s="89"/>
      <c r="H18" s="93"/>
      <c r="K18" s="22"/>
    </row>
    <row r="19" spans="1:8" ht="12.75">
      <c r="A19" s="108"/>
      <c r="B19" s="108"/>
      <c r="C19" s="99">
        <v>4260</v>
      </c>
      <c r="D19" s="49" t="s">
        <v>10</v>
      </c>
      <c r="E19" s="114">
        <v>24000</v>
      </c>
      <c r="F19" s="86"/>
      <c r="G19" s="86">
        <v>3500</v>
      </c>
      <c r="H19" s="93">
        <f>E19+F19-G19</f>
        <v>20500</v>
      </c>
    </row>
    <row r="20" spans="1:8" ht="12.75">
      <c r="A20" s="108"/>
      <c r="B20" s="108"/>
      <c r="C20" s="99"/>
      <c r="D20" s="49"/>
      <c r="E20" s="114"/>
      <c r="F20" s="86"/>
      <c r="G20" s="86"/>
      <c r="H20" s="93"/>
    </row>
    <row r="21" spans="1:8" ht="12.75">
      <c r="A21" s="108"/>
      <c r="B21" s="108"/>
      <c r="C21" s="99">
        <v>4430</v>
      </c>
      <c r="D21" s="49" t="s">
        <v>13</v>
      </c>
      <c r="E21" s="114">
        <v>12300</v>
      </c>
      <c r="F21" s="86"/>
      <c r="G21" s="86">
        <v>5000</v>
      </c>
      <c r="H21" s="93">
        <f>E21+F21-G21</f>
        <v>7300</v>
      </c>
    </row>
    <row r="22" spans="1:8" ht="12.75">
      <c r="A22" s="108"/>
      <c r="B22" s="108"/>
      <c r="C22" s="99"/>
      <c r="D22" s="49"/>
      <c r="E22" s="114"/>
      <c r="F22" s="86"/>
      <c r="G22" s="86"/>
      <c r="H22" s="93"/>
    </row>
    <row r="23" spans="1:8" ht="25.5">
      <c r="A23" s="108"/>
      <c r="B23" s="108"/>
      <c r="C23" s="99">
        <v>4440</v>
      </c>
      <c r="D23" s="49" t="s">
        <v>14</v>
      </c>
      <c r="E23" s="114">
        <v>11700</v>
      </c>
      <c r="F23" s="86">
        <v>260</v>
      </c>
      <c r="G23" s="86"/>
      <c r="H23" s="93">
        <f>E23+F23-G23</f>
        <v>11960</v>
      </c>
    </row>
    <row r="24" spans="1:8" ht="12.75">
      <c r="A24" s="108"/>
      <c r="B24" s="108"/>
      <c r="C24" s="99"/>
      <c r="D24" s="49"/>
      <c r="E24" s="114"/>
      <c r="F24" s="86"/>
      <c r="G24" s="86"/>
      <c r="H24" s="93"/>
    </row>
    <row r="25" spans="1:8" ht="12.75">
      <c r="A25" s="108"/>
      <c r="B25" s="108"/>
      <c r="C25" s="99">
        <v>4480</v>
      </c>
      <c r="D25" s="49" t="s">
        <v>15</v>
      </c>
      <c r="E25" s="114">
        <v>6000</v>
      </c>
      <c r="F25" s="86"/>
      <c r="G25" s="86">
        <v>260</v>
      </c>
      <c r="H25" s="93">
        <f>E25+F25-G25</f>
        <v>5740</v>
      </c>
    </row>
    <row r="26" spans="1:8" ht="12.75">
      <c r="A26" s="108"/>
      <c r="B26" s="108"/>
      <c r="C26" s="99"/>
      <c r="D26" s="49"/>
      <c r="E26" s="114"/>
      <c r="F26" s="86"/>
      <c r="G26" s="86"/>
      <c r="H26" s="93"/>
    </row>
    <row r="27" spans="1:8" ht="25.5">
      <c r="A27" s="108"/>
      <c r="B27" s="108"/>
      <c r="C27" s="99">
        <v>6050</v>
      </c>
      <c r="D27" s="49" t="s">
        <v>16</v>
      </c>
      <c r="E27" s="114">
        <v>1333700</v>
      </c>
      <c r="F27" s="86">
        <v>8500</v>
      </c>
      <c r="H27" s="93">
        <f>E27+F27-G27</f>
        <v>1342200</v>
      </c>
    </row>
    <row r="28" spans="1:8" ht="12.75">
      <c r="A28" s="108"/>
      <c r="B28" s="108"/>
      <c r="C28" s="99"/>
      <c r="D28" s="49"/>
      <c r="E28" s="114"/>
      <c r="F28" s="86"/>
      <c r="G28" s="86"/>
      <c r="H28" s="93"/>
    </row>
    <row r="29" spans="1:8" ht="25.5">
      <c r="A29" s="108"/>
      <c r="B29" s="108"/>
      <c r="C29" s="99">
        <v>6051</v>
      </c>
      <c r="D29" s="49" t="s">
        <v>16</v>
      </c>
      <c r="E29" s="114">
        <v>209219</v>
      </c>
      <c r="F29" s="86"/>
      <c r="G29" s="86">
        <v>209219</v>
      </c>
      <c r="H29" s="93">
        <f>E29+F29-G29</f>
        <v>0</v>
      </c>
    </row>
    <row r="30" spans="1:8" ht="12.75">
      <c r="A30" s="108"/>
      <c r="B30" s="108"/>
      <c r="C30" s="99"/>
      <c r="D30" s="49"/>
      <c r="E30" s="114"/>
      <c r="F30" s="86"/>
      <c r="G30" s="86"/>
      <c r="H30" s="93"/>
    </row>
    <row r="31" spans="1:8" ht="25.5">
      <c r="A31" s="108"/>
      <c r="B31" s="108"/>
      <c r="C31" s="99">
        <v>6052</v>
      </c>
      <c r="D31" s="49" t="s">
        <v>16</v>
      </c>
      <c r="E31" s="114"/>
      <c r="F31" s="86">
        <v>209219</v>
      </c>
      <c r="G31" s="86"/>
      <c r="H31" s="93">
        <f>E31+F31-G31</f>
        <v>209219</v>
      </c>
    </row>
    <row r="32" spans="1:8" ht="12.75">
      <c r="A32" s="108"/>
      <c r="B32" s="108"/>
      <c r="C32" s="99"/>
      <c r="D32" s="49"/>
      <c r="E32" s="114"/>
      <c r="F32" s="86"/>
      <c r="G32" s="86"/>
      <c r="H32" s="93"/>
    </row>
    <row r="33" spans="2:8" ht="25.5">
      <c r="B33" s="109">
        <v>750</v>
      </c>
      <c r="C33" s="109"/>
      <c r="D33" s="26" t="s">
        <v>64</v>
      </c>
      <c r="E33" s="115">
        <f>E35</f>
        <v>0</v>
      </c>
      <c r="F33" s="115">
        <f>F35</f>
        <v>27640</v>
      </c>
      <c r="G33" s="115">
        <f>G35</f>
        <v>2500</v>
      </c>
      <c r="H33" s="95">
        <f>E33+F33-G33</f>
        <v>25140</v>
      </c>
    </row>
    <row r="34" spans="1:8" ht="12.75">
      <c r="A34" s="104"/>
      <c r="B34" s="104"/>
      <c r="C34" s="105"/>
      <c r="D34" s="47"/>
      <c r="E34" s="117"/>
      <c r="F34" s="89"/>
      <c r="G34" s="89"/>
      <c r="H34" s="93"/>
    </row>
    <row r="35" spans="1:8" ht="12.75">
      <c r="A35" s="106"/>
      <c r="B35" s="106">
        <v>75020</v>
      </c>
      <c r="C35" s="107"/>
      <c r="D35" s="46" t="s">
        <v>22</v>
      </c>
      <c r="E35" s="116"/>
      <c r="F35" s="116">
        <f>SUM(F37:F51)</f>
        <v>27640</v>
      </c>
      <c r="G35" s="116">
        <f>SUM(G37:G51)</f>
        <v>2500</v>
      </c>
      <c r="H35" s="94">
        <f>E35+F35-G35</f>
        <v>25140</v>
      </c>
    </row>
    <row r="36" spans="1:8" ht="12.75">
      <c r="A36" s="106"/>
      <c r="B36" s="106"/>
      <c r="C36" s="107"/>
      <c r="D36" s="46"/>
      <c r="E36" s="116"/>
      <c r="F36" s="116"/>
      <c r="G36" s="116"/>
      <c r="H36" s="94"/>
    </row>
    <row r="37" spans="1:8" ht="12.75">
      <c r="A37" s="108"/>
      <c r="B37" s="108"/>
      <c r="C37" s="99">
        <v>3250</v>
      </c>
      <c r="D37" s="124" t="s">
        <v>91</v>
      </c>
      <c r="E37" s="114">
        <v>12500</v>
      </c>
      <c r="F37" s="86">
        <v>2500</v>
      </c>
      <c r="G37" s="86"/>
      <c r="H37" s="93">
        <f>E37+F37-G37</f>
        <v>15000</v>
      </c>
    </row>
    <row r="38" spans="1:8" ht="12.75">
      <c r="A38" s="104"/>
      <c r="B38" s="104"/>
      <c r="C38" s="105"/>
      <c r="D38" s="47"/>
      <c r="E38" s="117"/>
      <c r="F38" s="89"/>
      <c r="G38" s="89"/>
      <c r="H38" s="93"/>
    </row>
    <row r="39" spans="1:8" ht="12.75">
      <c r="A39" s="108"/>
      <c r="B39" s="108"/>
      <c r="C39" s="99">
        <v>4212</v>
      </c>
      <c r="D39" s="49" t="s">
        <v>4</v>
      </c>
      <c r="E39" s="114"/>
      <c r="F39" s="86">
        <v>1050</v>
      </c>
      <c r="G39" s="86"/>
      <c r="H39" s="93">
        <f>E39+F39-G39</f>
        <v>1050</v>
      </c>
    </row>
    <row r="40" spans="1:8" ht="12.75">
      <c r="A40" s="108"/>
      <c r="B40" s="108"/>
      <c r="C40" s="99"/>
      <c r="D40" s="49"/>
      <c r="E40" s="114"/>
      <c r="F40" s="86"/>
      <c r="G40" s="86"/>
      <c r="H40" s="93"/>
    </row>
    <row r="41" spans="1:8" ht="12.75">
      <c r="A41" s="108"/>
      <c r="B41" s="108"/>
      <c r="C41" s="99">
        <v>4210</v>
      </c>
      <c r="D41" s="124" t="s">
        <v>4</v>
      </c>
      <c r="E41" s="114">
        <v>547800</v>
      </c>
      <c r="F41" s="86"/>
      <c r="G41" s="86">
        <v>2500</v>
      </c>
      <c r="H41" s="93">
        <f>E41+F41-G41</f>
        <v>545300</v>
      </c>
    </row>
    <row r="42" spans="1:8" ht="12.75">
      <c r="A42" s="108"/>
      <c r="B42" s="108"/>
      <c r="C42" s="99"/>
      <c r="D42" s="49"/>
      <c r="E42" s="114"/>
      <c r="F42" s="86"/>
      <c r="G42" s="86"/>
      <c r="H42" s="93"/>
    </row>
    <row r="43" spans="1:8" ht="12.75">
      <c r="A43" s="108"/>
      <c r="B43" s="108"/>
      <c r="C43" s="99">
        <v>4302</v>
      </c>
      <c r="D43" s="49" t="s">
        <v>73</v>
      </c>
      <c r="E43" s="114"/>
      <c r="F43" s="86">
        <v>10120</v>
      </c>
      <c r="G43" s="86"/>
      <c r="H43" s="93">
        <f>E43+F43-G43</f>
        <v>10120</v>
      </c>
    </row>
    <row r="44" spans="1:8" ht="12.75">
      <c r="A44" s="108"/>
      <c r="B44" s="108"/>
      <c r="C44" s="99"/>
      <c r="D44" s="49"/>
      <c r="E44" s="114"/>
      <c r="F44" s="86"/>
      <c r="G44" s="86"/>
      <c r="H44" s="93"/>
    </row>
    <row r="45" spans="1:8" ht="12.75">
      <c r="A45" s="108"/>
      <c r="B45" s="108"/>
      <c r="C45" s="99">
        <v>4410</v>
      </c>
      <c r="D45" s="49" t="s">
        <v>12</v>
      </c>
      <c r="E45" s="114">
        <v>25600</v>
      </c>
      <c r="F45" s="86"/>
      <c r="G45" s="86"/>
      <c r="H45" s="93">
        <f>E45+F45-G45</f>
        <v>25600</v>
      </c>
    </row>
    <row r="46" spans="1:8" ht="12.75">
      <c r="A46" s="108"/>
      <c r="B46" s="108"/>
      <c r="C46" s="99"/>
      <c r="D46" s="49"/>
      <c r="E46" s="114"/>
      <c r="F46" s="86"/>
      <c r="G46" s="86"/>
      <c r="H46" s="93"/>
    </row>
    <row r="47" spans="1:8" ht="12.75">
      <c r="A47" s="108"/>
      <c r="B47" s="108"/>
      <c r="C47" s="99">
        <v>4412</v>
      </c>
      <c r="D47" s="49" t="s">
        <v>12</v>
      </c>
      <c r="E47" s="114"/>
      <c r="F47" s="86">
        <v>1490</v>
      </c>
      <c r="G47" s="86"/>
      <c r="H47" s="93">
        <f>E47+F47-G47</f>
        <v>1490</v>
      </c>
    </row>
    <row r="48" spans="1:8" ht="12.75">
      <c r="A48" s="108"/>
      <c r="B48" s="108"/>
      <c r="C48" s="99"/>
      <c r="D48" s="49"/>
      <c r="E48" s="114"/>
      <c r="F48" s="86"/>
      <c r="G48" s="86"/>
      <c r="H48" s="93"/>
    </row>
    <row r="49" spans="1:8" ht="25.5">
      <c r="A49" s="108"/>
      <c r="B49" s="108"/>
      <c r="C49" s="99">
        <v>6060</v>
      </c>
      <c r="D49" s="49" t="s">
        <v>17</v>
      </c>
      <c r="E49" s="114">
        <v>30000</v>
      </c>
      <c r="F49" s="86">
        <v>4000</v>
      </c>
      <c r="G49" s="86"/>
      <c r="H49" s="93">
        <f>E49+F49-G49</f>
        <v>34000</v>
      </c>
    </row>
    <row r="50" spans="1:8" ht="12.75">
      <c r="A50" s="108"/>
      <c r="B50" s="108"/>
      <c r="C50" s="99"/>
      <c r="D50" s="49"/>
      <c r="E50" s="114"/>
      <c r="F50" s="86"/>
      <c r="G50" s="86"/>
      <c r="H50" s="93"/>
    </row>
    <row r="51" spans="1:8" ht="25.5">
      <c r="A51" s="108"/>
      <c r="B51" s="108"/>
      <c r="C51" s="99">
        <v>6062</v>
      </c>
      <c r="D51" s="49" t="s">
        <v>17</v>
      </c>
      <c r="E51" s="114"/>
      <c r="F51" s="86">
        <v>8480</v>
      </c>
      <c r="G51" s="86"/>
      <c r="H51" s="93">
        <f>E51+F51-G51</f>
        <v>8480</v>
      </c>
    </row>
    <row r="52" spans="1:8" ht="12.75">
      <c r="A52" s="108"/>
      <c r="B52" s="108"/>
      <c r="C52" s="99"/>
      <c r="D52" s="49"/>
      <c r="E52" s="114"/>
      <c r="F52" s="86"/>
      <c r="G52" s="86"/>
      <c r="H52" s="93"/>
    </row>
    <row r="53" spans="1:8" ht="25.5">
      <c r="A53" s="108">
        <v>757</v>
      </c>
      <c r="B53" s="108"/>
      <c r="C53" s="112"/>
      <c r="D53" s="52" t="s">
        <v>24</v>
      </c>
      <c r="E53" s="119"/>
      <c r="F53" s="91">
        <f>F55</f>
        <v>0</v>
      </c>
      <c r="G53" s="91">
        <f>G55</f>
        <v>82500</v>
      </c>
      <c r="H53" s="95">
        <f>E53+F53-G53</f>
        <v>-82500</v>
      </c>
    </row>
    <row r="54" spans="1:8" ht="12.75">
      <c r="A54" s="108"/>
      <c r="B54" s="108"/>
      <c r="C54" s="99"/>
      <c r="D54" s="49"/>
      <c r="E54" s="114"/>
      <c r="F54" s="86"/>
      <c r="G54" s="86"/>
      <c r="H54" s="93"/>
    </row>
    <row r="55" spans="1:8" ht="51">
      <c r="A55" s="110"/>
      <c r="B55" s="110">
        <v>75702</v>
      </c>
      <c r="C55" s="111"/>
      <c r="D55" s="51" t="s">
        <v>41</v>
      </c>
      <c r="E55" s="118"/>
      <c r="F55" s="90">
        <f>SUM(F56:F57)</f>
        <v>0</v>
      </c>
      <c r="G55" s="90">
        <f>SUM(G56:G57)</f>
        <v>82500</v>
      </c>
      <c r="H55" s="94">
        <f>E55+F55-G55</f>
        <v>-82500</v>
      </c>
    </row>
    <row r="56" spans="1:8" ht="12.75">
      <c r="A56" s="108"/>
      <c r="B56" s="108"/>
      <c r="C56" s="99"/>
      <c r="D56" s="49"/>
      <c r="E56" s="114"/>
      <c r="F56" s="86"/>
      <c r="G56" s="86"/>
      <c r="H56" s="93"/>
    </row>
    <row r="57" spans="1:8" ht="51">
      <c r="A57" s="108"/>
      <c r="B57" s="108"/>
      <c r="C57" s="99">
        <v>8070</v>
      </c>
      <c r="D57" s="49" t="s">
        <v>42</v>
      </c>
      <c r="E57" s="114">
        <v>218700</v>
      </c>
      <c r="F57" s="86"/>
      <c r="G57" s="86">
        <v>82500</v>
      </c>
      <c r="H57" s="93">
        <f>E57+F57-G57</f>
        <v>136200</v>
      </c>
    </row>
    <row r="58" spans="1:8" ht="11.25" customHeight="1">
      <c r="A58" s="108"/>
      <c r="B58" s="108"/>
      <c r="C58" s="99"/>
      <c r="D58" s="49"/>
      <c r="E58" s="114"/>
      <c r="F58" s="86"/>
      <c r="G58" s="86"/>
      <c r="H58" s="93"/>
    </row>
    <row r="59" spans="1:8" ht="12.75">
      <c r="A59" s="108">
        <v>801</v>
      </c>
      <c r="B59" s="108"/>
      <c r="C59" s="99"/>
      <c r="D59" s="52" t="s">
        <v>25</v>
      </c>
      <c r="E59" s="119">
        <f>E61+E65+E69</f>
        <v>0</v>
      </c>
      <c r="F59" s="119">
        <f>F61+F65+F69</f>
        <v>237</v>
      </c>
      <c r="G59" s="119">
        <f>G61+G65+G69</f>
        <v>534</v>
      </c>
      <c r="H59" s="95">
        <f>E59+F59-G59</f>
        <v>-297</v>
      </c>
    </row>
    <row r="60" spans="1:8" ht="12.75">
      <c r="A60" s="108"/>
      <c r="B60" s="108"/>
      <c r="C60" s="99"/>
      <c r="D60" s="49"/>
      <c r="E60" s="114"/>
      <c r="F60" s="86"/>
      <c r="G60" s="86"/>
      <c r="H60" s="93"/>
    </row>
    <row r="61" spans="1:8" ht="12.75">
      <c r="A61" s="108"/>
      <c r="B61" s="110">
        <v>80102</v>
      </c>
      <c r="C61" s="99"/>
      <c r="D61" s="51" t="s">
        <v>27</v>
      </c>
      <c r="E61" s="118">
        <f>SUM(E62:E63)</f>
        <v>0</v>
      </c>
      <c r="F61" s="118">
        <f>SUM(F62:F63)</f>
        <v>37</v>
      </c>
      <c r="G61" s="118">
        <f>SUM(G62:G63)</f>
        <v>0</v>
      </c>
      <c r="H61" s="94">
        <f>E61+F61-G61</f>
        <v>37</v>
      </c>
    </row>
    <row r="62" spans="1:8" ht="12.75">
      <c r="A62" s="108"/>
      <c r="B62" s="108"/>
      <c r="C62" s="99"/>
      <c r="D62" s="49"/>
      <c r="E62" s="114"/>
      <c r="F62" s="86"/>
      <c r="G62" s="86"/>
      <c r="H62" s="93"/>
    </row>
    <row r="63" spans="1:8" ht="12.75">
      <c r="A63" s="108"/>
      <c r="B63" s="108"/>
      <c r="C63" s="99">
        <v>4540</v>
      </c>
      <c r="D63" s="49" t="s">
        <v>78</v>
      </c>
      <c r="E63" s="114"/>
      <c r="F63" s="86">
        <v>37</v>
      </c>
      <c r="G63" s="86"/>
      <c r="H63" s="93">
        <f>E63+F63-G63</f>
        <v>37</v>
      </c>
    </row>
    <row r="64" spans="1:8" ht="12.75">
      <c r="A64" s="108"/>
      <c r="B64" s="108"/>
      <c r="C64" s="99"/>
      <c r="D64" s="49"/>
      <c r="E64" s="114"/>
      <c r="F64" s="86"/>
      <c r="G64" s="86"/>
      <c r="H64" s="93"/>
    </row>
    <row r="65" spans="1:8" ht="12.75">
      <c r="A65" s="108"/>
      <c r="B65" s="110">
        <v>80120</v>
      </c>
      <c r="C65" s="99"/>
      <c r="D65" s="51" t="s">
        <v>26</v>
      </c>
      <c r="E65" s="118"/>
      <c r="F65" s="90">
        <f>SUM(F67:F67)</f>
        <v>0</v>
      </c>
      <c r="G65" s="90">
        <f>SUM(G67:G67)</f>
        <v>534</v>
      </c>
      <c r="H65" s="94">
        <f>E65+F65-G65</f>
        <v>-534</v>
      </c>
    </row>
    <row r="66" spans="1:8" ht="12.75">
      <c r="A66" s="108"/>
      <c r="B66" s="108"/>
      <c r="C66" s="99"/>
      <c r="D66" s="49"/>
      <c r="E66" s="114"/>
      <c r="F66" s="86"/>
      <c r="G66" s="86"/>
      <c r="H66" s="93"/>
    </row>
    <row r="67" spans="1:8" ht="51">
      <c r="A67" s="108"/>
      <c r="B67" s="108"/>
      <c r="C67" s="99">
        <v>2540</v>
      </c>
      <c r="D67" s="49" t="s">
        <v>43</v>
      </c>
      <c r="E67" s="114">
        <v>171681</v>
      </c>
      <c r="F67" s="86"/>
      <c r="G67" s="86">
        <v>534</v>
      </c>
      <c r="H67" s="93">
        <f>E67+F67-G67</f>
        <v>171147</v>
      </c>
    </row>
    <row r="68" spans="1:8" ht="12.75">
      <c r="A68" s="108"/>
      <c r="B68" s="108"/>
      <c r="C68" s="99"/>
      <c r="D68" s="49"/>
      <c r="E68" s="114"/>
      <c r="F68" s="86"/>
      <c r="G68" s="86"/>
      <c r="H68" s="93"/>
    </row>
    <row r="69" spans="1:8" ht="25.5">
      <c r="A69" s="108"/>
      <c r="B69" s="108">
        <v>80146</v>
      </c>
      <c r="C69" s="99"/>
      <c r="D69" s="51" t="s">
        <v>81</v>
      </c>
      <c r="E69" s="118"/>
      <c r="F69" s="90">
        <f>SUM(F71:F71)</f>
        <v>200</v>
      </c>
      <c r="G69" s="90">
        <f>SUM(G71:G71)</f>
        <v>0</v>
      </c>
      <c r="H69" s="94">
        <f>E69+F69-G69</f>
        <v>200</v>
      </c>
    </row>
    <row r="70" spans="1:8" ht="12.75">
      <c r="A70" s="108"/>
      <c r="B70" s="108"/>
      <c r="C70" s="99"/>
      <c r="D70" s="124"/>
      <c r="E70" s="114"/>
      <c r="F70" s="86"/>
      <c r="G70" s="86"/>
      <c r="H70" s="93"/>
    </row>
    <row r="71" spans="1:8" ht="76.5">
      <c r="A71" s="108"/>
      <c r="B71" s="108"/>
      <c r="C71" s="99">
        <v>2310</v>
      </c>
      <c r="D71" s="124" t="s">
        <v>82</v>
      </c>
      <c r="E71" s="114">
        <v>3640</v>
      </c>
      <c r="F71" s="86">
        <v>200</v>
      </c>
      <c r="G71" s="86"/>
      <c r="H71" s="93">
        <f>E71+F71-G71</f>
        <v>3840</v>
      </c>
    </row>
    <row r="72" spans="1:8" ht="12.75">
      <c r="A72" s="108"/>
      <c r="B72" s="108"/>
      <c r="C72" s="99"/>
      <c r="D72" s="124"/>
      <c r="E72" s="114"/>
      <c r="F72" s="86"/>
      <c r="G72" s="86"/>
      <c r="H72" s="93"/>
    </row>
    <row r="73" spans="1:9" s="7" customFormat="1" ht="12.75">
      <c r="A73" s="102">
        <v>853</v>
      </c>
      <c r="B73" s="102"/>
      <c r="C73" s="103"/>
      <c r="D73" s="48" t="s">
        <v>28</v>
      </c>
      <c r="E73" s="115">
        <f>E75+E86+E104</f>
        <v>0</v>
      </c>
      <c r="F73" s="115">
        <f>F75+F86+F104</f>
        <v>34752</v>
      </c>
      <c r="G73" s="115">
        <f>G75+G86+G104</f>
        <v>16252</v>
      </c>
      <c r="H73" s="95">
        <f aca="true" t="shared" si="0" ref="H73:H84">E73+F73-G73</f>
        <v>18500</v>
      </c>
      <c r="I73" s="65"/>
    </row>
    <row r="74" spans="1:8" ht="12.75">
      <c r="A74" s="104"/>
      <c r="B74" s="104"/>
      <c r="C74" s="105"/>
      <c r="D74" s="47"/>
      <c r="E74" s="117"/>
      <c r="F74" s="89"/>
      <c r="G74" s="89"/>
      <c r="H74" s="93"/>
    </row>
    <row r="75" spans="1:9" s="6" customFormat="1" ht="25.5">
      <c r="A75" s="106"/>
      <c r="B75" s="106">
        <v>85301</v>
      </c>
      <c r="C75" s="107"/>
      <c r="D75" s="46" t="s">
        <v>29</v>
      </c>
      <c r="E75" s="116"/>
      <c r="F75" s="88">
        <f>SUM(F76:F84)</f>
        <v>8200</v>
      </c>
      <c r="G75" s="88">
        <f>SUM(G76:G84)</f>
        <v>8200</v>
      </c>
      <c r="H75" s="94">
        <f t="shared" si="0"/>
        <v>0</v>
      </c>
      <c r="I75" s="64"/>
    </row>
    <row r="76" spans="1:8" ht="25.5">
      <c r="A76" s="104"/>
      <c r="B76" s="104"/>
      <c r="C76" s="105">
        <v>4230</v>
      </c>
      <c r="D76" s="47" t="s">
        <v>30</v>
      </c>
      <c r="E76" s="117">
        <v>3500</v>
      </c>
      <c r="F76" s="89">
        <v>4000</v>
      </c>
      <c r="G76" s="89"/>
      <c r="H76" s="93">
        <f t="shared" si="0"/>
        <v>7500</v>
      </c>
    </row>
    <row r="77" spans="1:8" ht="12.75">
      <c r="A77" s="104"/>
      <c r="B77" s="104"/>
      <c r="C77" s="105"/>
      <c r="D77" s="47"/>
      <c r="E77" s="117"/>
      <c r="F77" s="89"/>
      <c r="G77" s="89"/>
      <c r="H77" s="93"/>
    </row>
    <row r="78" spans="1:8" ht="25.5">
      <c r="A78" s="104"/>
      <c r="B78" s="104"/>
      <c r="C78" s="105">
        <v>4240</v>
      </c>
      <c r="D78" s="47" t="s">
        <v>31</v>
      </c>
      <c r="E78" s="117">
        <v>3000</v>
      </c>
      <c r="F78" s="89">
        <v>700</v>
      </c>
      <c r="G78" s="89"/>
      <c r="H78" s="93">
        <f t="shared" si="0"/>
        <v>3700</v>
      </c>
    </row>
    <row r="79" spans="1:8" ht="12.75">
      <c r="A79" s="104"/>
      <c r="B79" s="104"/>
      <c r="C79" s="105"/>
      <c r="D79" s="47"/>
      <c r="E79" s="117"/>
      <c r="F79" s="89"/>
      <c r="G79" s="89"/>
      <c r="H79" s="93"/>
    </row>
    <row r="80" spans="1:8" ht="12.75">
      <c r="A80" s="104"/>
      <c r="B80" s="104"/>
      <c r="C80" s="105">
        <v>4270</v>
      </c>
      <c r="D80" s="47" t="s">
        <v>18</v>
      </c>
      <c r="E80" s="117">
        <v>20000</v>
      </c>
      <c r="F80" s="89">
        <v>3500</v>
      </c>
      <c r="G80" s="89"/>
      <c r="H80" s="93">
        <f t="shared" si="0"/>
        <v>23500</v>
      </c>
    </row>
    <row r="81" spans="1:8" ht="12.75">
      <c r="A81" s="104"/>
      <c r="B81" s="104"/>
      <c r="C81" s="105"/>
      <c r="D81" s="47"/>
      <c r="E81" s="117"/>
      <c r="F81" s="89"/>
      <c r="G81" s="89"/>
      <c r="H81" s="93"/>
    </row>
    <row r="82" spans="1:8" ht="25.5">
      <c r="A82" s="104"/>
      <c r="B82" s="104"/>
      <c r="C82" s="105">
        <v>4440</v>
      </c>
      <c r="D82" s="47" t="s">
        <v>14</v>
      </c>
      <c r="E82" s="117">
        <v>31150</v>
      </c>
      <c r="F82" s="89"/>
      <c r="G82" s="89">
        <v>700</v>
      </c>
      <c r="H82" s="93">
        <f t="shared" si="0"/>
        <v>30450</v>
      </c>
    </row>
    <row r="83" spans="1:8" ht="12.75">
      <c r="A83" s="104"/>
      <c r="B83" s="104"/>
      <c r="C83" s="105"/>
      <c r="D83" s="47"/>
      <c r="E83" s="117"/>
      <c r="F83" s="89"/>
      <c r="G83" s="89"/>
      <c r="H83" s="93"/>
    </row>
    <row r="84" spans="1:8" ht="12.75">
      <c r="A84" s="104"/>
      <c r="B84" s="104"/>
      <c r="C84" s="105">
        <v>4480</v>
      </c>
      <c r="D84" s="47" t="s">
        <v>15</v>
      </c>
      <c r="E84" s="117">
        <v>9230</v>
      </c>
      <c r="F84" s="89"/>
      <c r="G84" s="89">
        <v>7500</v>
      </c>
      <c r="H84" s="93">
        <f t="shared" si="0"/>
        <v>1730</v>
      </c>
    </row>
    <row r="85" spans="1:8" ht="12.75">
      <c r="A85" s="104"/>
      <c r="B85" s="104"/>
      <c r="C85" s="105"/>
      <c r="D85" s="47"/>
      <c r="E85" s="117"/>
      <c r="F85" s="89"/>
      <c r="G85" s="89"/>
      <c r="H85" s="93"/>
    </row>
    <row r="86" spans="1:9" s="6" customFormat="1" ht="12.75">
      <c r="A86" s="106"/>
      <c r="B86" s="106">
        <v>85302</v>
      </c>
      <c r="C86" s="107"/>
      <c r="D86" s="46" t="s">
        <v>32</v>
      </c>
      <c r="E86" s="116"/>
      <c r="F86" s="88">
        <f>SUM(F88:F102)</f>
        <v>22052</v>
      </c>
      <c r="G86" s="88">
        <f>SUM(G88:G102)</f>
        <v>8052</v>
      </c>
      <c r="H86" s="94">
        <f>E86+F86-G86</f>
        <v>14000</v>
      </c>
      <c r="I86" s="64"/>
    </row>
    <row r="87" spans="1:8" ht="12.75">
      <c r="A87" s="104"/>
      <c r="B87" s="104"/>
      <c r="C87" s="105"/>
      <c r="D87" s="49"/>
      <c r="E87" s="117"/>
      <c r="F87" s="89"/>
      <c r="G87" s="89"/>
      <c r="H87" s="93"/>
    </row>
    <row r="88" spans="1:8" ht="25.5">
      <c r="A88" s="104"/>
      <c r="B88" s="104"/>
      <c r="C88" s="105">
        <v>3020</v>
      </c>
      <c r="D88" s="83" t="s">
        <v>88</v>
      </c>
      <c r="E88" s="117">
        <v>55980</v>
      </c>
      <c r="F88" s="89"/>
      <c r="G88" s="89">
        <v>1500</v>
      </c>
      <c r="H88" s="93">
        <v>54480</v>
      </c>
    </row>
    <row r="89" spans="1:8" ht="12.75">
      <c r="A89" s="104"/>
      <c r="B89" s="104"/>
      <c r="C89" s="105"/>
      <c r="D89" s="83"/>
      <c r="E89" s="117" t="s">
        <v>87</v>
      </c>
      <c r="F89" s="89" t="s">
        <v>87</v>
      </c>
      <c r="G89" s="89" t="s">
        <v>87</v>
      </c>
      <c r="H89" s="93"/>
    </row>
    <row r="90" spans="1:8" ht="12.75">
      <c r="A90" s="104"/>
      <c r="B90" s="104"/>
      <c r="C90" s="105">
        <v>4040</v>
      </c>
      <c r="D90" s="83" t="s">
        <v>89</v>
      </c>
      <c r="E90" s="117">
        <v>368444</v>
      </c>
      <c r="F90" s="89"/>
      <c r="G90" s="89">
        <v>4123</v>
      </c>
      <c r="H90" s="93">
        <v>364321</v>
      </c>
    </row>
    <row r="91" spans="1:8" ht="12.75">
      <c r="A91" s="104"/>
      <c r="B91" s="104"/>
      <c r="C91" s="105"/>
      <c r="D91" s="83"/>
      <c r="E91" s="117"/>
      <c r="F91" s="89"/>
      <c r="G91" s="89"/>
      <c r="H91" s="93"/>
    </row>
    <row r="92" spans="1:8" ht="12.75">
      <c r="A92" s="104"/>
      <c r="B92" s="104"/>
      <c r="C92" s="105">
        <v>4260</v>
      </c>
      <c r="D92" s="83" t="s">
        <v>10</v>
      </c>
      <c r="E92" s="117">
        <v>291100</v>
      </c>
      <c r="F92" s="89">
        <v>1752</v>
      </c>
      <c r="G92" s="89"/>
      <c r="H92" s="93">
        <v>292852</v>
      </c>
    </row>
    <row r="93" spans="1:8" ht="12.75">
      <c r="A93" s="104"/>
      <c r="B93" s="104"/>
      <c r="C93" s="105"/>
      <c r="D93" s="83"/>
      <c r="E93" s="117"/>
      <c r="F93" s="89"/>
      <c r="G93" s="89"/>
      <c r="H93" s="93"/>
    </row>
    <row r="94" spans="1:8" ht="12.75">
      <c r="A94" s="104"/>
      <c r="B94" s="104"/>
      <c r="C94" s="105">
        <v>4270</v>
      </c>
      <c r="D94" s="83" t="s">
        <v>11</v>
      </c>
      <c r="E94" s="117">
        <v>102300</v>
      </c>
      <c r="F94" s="89">
        <v>9280</v>
      </c>
      <c r="G94" s="89"/>
      <c r="H94" s="93">
        <v>111580</v>
      </c>
    </row>
    <row r="95" spans="1:8" ht="12.75">
      <c r="A95" s="104"/>
      <c r="B95" s="104"/>
      <c r="C95" s="105"/>
      <c r="D95" s="83"/>
      <c r="E95" s="117"/>
      <c r="F95" s="89"/>
      <c r="G95" s="89"/>
      <c r="H95" s="93"/>
    </row>
    <row r="96" spans="1:8" ht="12.75">
      <c r="A96" s="104"/>
      <c r="B96" s="104"/>
      <c r="C96" s="105">
        <v>4300</v>
      </c>
      <c r="D96" s="83" t="s">
        <v>90</v>
      </c>
      <c r="E96" s="117">
        <v>318060</v>
      </c>
      <c r="F96" s="89">
        <v>4020</v>
      </c>
      <c r="G96" s="89"/>
      <c r="H96" s="93">
        <v>322080</v>
      </c>
    </row>
    <row r="97" spans="1:8" ht="12.75">
      <c r="A97" s="104"/>
      <c r="B97" s="104"/>
      <c r="C97" s="105"/>
      <c r="D97" s="83"/>
      <c r="E97" s="117"/>
      <c r="F97" s="89"/>
      <c r="G97" s="89"/>
      <c r="H97" s="93"/>
    </row>
    <row r="98" spans="1:8" ht="12.75">
      <c r="A98" s="104"/>
      <c r="B98" s="104"/>
      <c r="C98" s="105">
        <v>4410</v>
      </c>
      <c r="D98" s="83" t="s">
        <v>12</v>
      </c>
      <c r="E98" s="117">
        <v>16500</v>
      </c>
      <c r="F98" s="89"/>
      <c r="G98" s="89">
        <v>1000</v>
      </c>
      <c r="H98" s="93">
        <v>15500</v>
      </c>
    </row>
    <row r="99" spans="1:9" ht="12.75">
      <c r="A99" s="104"/>
      <c r="B99" s="104"/>
      <c r="C99" s="105"/>
      <c r="D99" s="83"/>
      <c r="E99" s="117"/>
      <c r="F99" s="89"/>
      <c r="G99" s="89"/>
      <c r="H99" s="93"/>
      <c r="I99" s="96"/>
    </row>
    <row r="100" spans="1:9" ht="12.75">
      <c r="A100" s="104"/>
      <c r="B100" s="104"/>
      <c r="C100" s="105">
        <v>4430</v>
      </c>
      <c r="D100" s="83" t="s">
        <v>13</v>
      </c>
      <c r="E100" s="117">
        <v>26600</v>
      </c>
      <c r="F100" s="89"/>
      <c r="G100" s="89">
        <v>1429</v>
      </c>
      <c r="H100" s="93">
        <v>25171</v>
      </c>
      <c r="I100" s="96"/>
    </row>
    <row r="101" spans="1:9" ht="12.75">
      <c r="A101" s="104"/>
      <c r="B101" s="104"/>
      <c r="C101" s="105"/>
      <c r="D101" s="124"/>
      <c r="E101" s="117"/>
      <c r="F101" s="89"/>
      <c r="G101" s="89"/>
      <c r="H101" s="93"/>
      <c r="I101" s="96"/>
    </row>
    <row r="102" spans="1:9" ht="25.5">
      <c r="A102" s="104"/>
      <c r="B102" s="104"/>
      <c r="C102" s="105">
        <v>6060</v>
      </c>
      <c r="D102" s="124" t="s">
        <v>76</v>
      </c>
      <c r="E102" s="117">
        <v>22000</v>
      </c>
      <c r="F102" s="89">
        <v>7000</v>
      </c>
      <c r="G102" s="89"/>
      <c r="H102" s="93">
        <v>29000</v>
      </c>
      <c r="I102" s="96"/>
    </row>
    <row r="103" spans="1:8" ht="12.75">
      <c r="A103" s="104"/>
      <c r="B103" s="104"/>
      <c r="C103" s="105"/>
      <c r="D103" s="49"/>
      <c r="E103" s="117"/>
      <c r="F103" s="89"/>
      <c r="G103" s="89"/>
      <c r="H103" s="93"/>
    </row>
    <row r="104" spans="1:8" ht="12.75">
      <c r="A104" s="97"/>
      <c r="B104" s="110">
        <v>85333</v>
      </c>
      <c r="C104" s="99"/>
      <c r="D104" s="51" t="s">
        <v>33</v>
      </c>
      <c r="E104" s="118"/>
      <c r="F104" s="90">
        <f>SUM(F106:F106)</f>
        <v>4500</v>
      </c>
      <c r="G104" s="90">
        <f>SUM(G106:G106)</f>
        <v>0</v>
      </c>
      <c r="H104" s="94">
        <f>E104+F104-G104</f>
        <v>4500</v>
      </c>
    </row>
    <row r="105" spans="1:8" ht="12.75">
      <c r="A105" s="97"/>
      <c r="B105" s="110"/>
      <c r="C105" s="99"/>
      <c r="D105" s="51"/>
      <c r="E105" s="114"/>
      <c r="F105" s="86"/>
      <c r="G105" s="86"/>
      <c r="H105" s="93"/>
    </row>
    <row r="106" spans="1:8" ht="12.75">
      <c r="A106" s="97"/>
      <c r="B106" s="97"/>
      <c r="C106" s="99">
        <v>4270</v>
      </c>
      <c r="D106" s="49" t="s">
        <v>11</v>
      </c>
      <c r="E106" s="114">
        <v>5000</v>
      </c>
      <c r="F106" s="86">
        <v>4500</v>
      </c>
      <c r="G106" s="86"/>
      <c r="H106" s="93">
        <f>E106+F106-G106</f>
        <v>9500</v>
      </c>
    </row>
    <row r="107" spans="1:8" ht="12.75" customHeight="1">
      <c r="A107" s="97"/>
      <c r="B107" s="97"/>
      <c r="C107" s="99"/>
      <c r="D107" s="49"/>
      <c r="E107" s="114"/>
      <c r="F107" s="86"/>
      <c r="G107" s="86"/>
      <c r="H107" s="93"/>
    </row>
    <row r="108" spans="1:9" s="7" customFormat="1" ht="25.5">
      <c r="A108" s="108">
        <v>854</v>
      </c>
      <c r="B108" s="108"/>
      <c r="C108" s="112"/>
      <c r="D108" s="52" t="s">
        <v>34</v>
      </c>
      <c r="E108" s="119">
        <f>E110+E130+E118</f>
        <v>0</v>
      </c>
      <c r="F108" s="119">
        <f>F110+F130+F118</f>
        <v>3300</v>
      </c>
      <c r="G108" s="119">
        <f>G110+G130+G118</f>
        <v>6965</v>
      </c>
      <c r="H108" s="95">
        <f>E108+F108-G108</f>
        <v>-3665</v>
      </c>
      <c r="I108" s="65"/>
    </row>
    <row r="109" spans="1:9" s="7" customFormat="1" ht="12.75">
      <c r="A109" s="108"/>
      <c r="B109" s="108"/>
      <c r="C109" s="112"/>
      <c r="D109" s="52"/>
      <c r="E109" s="119"/>
      <c r="F109" s="119"/>
      <c r="G109" s="119"/>
      <c r="H109" s="95"/>
      <c r="I109" s="65"/>
    </row>
    <row r="110" spans="1:9" s="6" customFormat="1" ht="25.5">
      <c r="A110" s="110"/>
      <c r="B110" s="110">
        <v>85406</v>
      </c>
      <c r="C110" s="111"/>
      <c r="D110" s="51" t="s">
        <v>35</v>
      </c>
      <c r="E110" s="118"/>
      <c r="F110" s="90">
        <f>SUM(F112:F116)</f>
        <v>600</v>
      </c>
      <c r="G110" s="90">
        <f>SUM(G112:G116)</f>
        <v>3003</v>
      </c>
      <c r="H110" s="94">
        <f>E110+F110-G110</f>
        <v>-2403</v>
      </c>
      <c r="I110" s="64"/>
    </row>
    <row r="111" spans="1:8" ht="12.75">
      <c r="A111" s="97"/>
      <c r="B111" s="97"/>
      <c r="C111" s="99"/>
      <c r="D111" s="49"/>
      <c r="E111" s="114"/>
      <c r="F111" s="86"/>
      <c r="G111" s="86"/>
      <c r="H111" s="93"/>
    </row>
    <row r="112" spans="1:8" ht="63.75">
      <c r="A112" s="97"/>
      <c r="B112" s="97"/>
      <c r="C112" s="99">
        <v>2310</v>
      </c>
      <c r="D112" s="49" t="s">
        <v>44</v>
      </c>
      <c r="E112" s="114">
        <v>237770</v>
      </c>
      <c r="F112" s="86"/>
      <c r="G112" s="86">
        <v>2403</v>
      </c>
      <c r="H112" s="93">
        <f>E112+F112-G112</f>
        <v>235367</v>
      </c>
    </row>
    <row r="113" spans="1:8" ht="12.75">
      <c r="A113" s="97"/>
      <c r="B113" s="97"/>
      <c r="C113" s="99"/>
      <c r="D113" s="49"/>
      <c r="E113" s="114"/>
      <c r="F113" s="86"/>
      <c r="G113" s="86"/>
      <c r="H113" s="93"/>
    </row>
    <row r="114" spans="1:8" ht="12.75">
      <c r="A114" s="97"/>
      <c r="B114" s="97"/>
      <c r="C114" s="99">
        <v>4270</v>
      </c>
      <c r="D114" s="49" t="s">
        <v>11</v>
      </c>
      <c r="E114" s="114">
        <v>2250</v>
      </c>
      <c r="F114" s="86"/>
      <c r="G114" s="86">
        <v>600</v>
      </c>
      <c r="H114" s="93">
        <f>E114+F114-G114</f>
        <v>1650</v>
      </c>
    </row>
    <row r="115" spans="1:8" ht="12.75">
      <c r="A115" s="97"/>
      <c r="B115" s="97"/>
      <c r="C115" s="99"/>
      <c r="D115" s="49"/>
      <c r="E115" s="114"/>
      <c r="F115" s="86"/>
      <c r="G115" s="86"/>
      <c r="H115" s="93"/>
    </row>
    <row r="116" spans="1:8" ht="12.75">
      <c r="A116" s="97"/>
      <c r="B116" s="97"/>
      <c r="C116" s="99">
        <v>4300</v>
      </c>
      <c r="D116" s="49" t="s">
        <v>19</v>
      </c>
      <c r="E116" s="114">
        <v>7419</v>
      </c>
      <c r="F116" s="86">
        <v>600</v>
      </c>
      <c r="G116" s="86"/>
      <c r="H116" s="93">
        <f>E116+F116-G116</f>
        <v>8019</v>
      </c>
    </row>
    <row r="117" spans="1:8" ht="12.75">
      <c r="A117" s="97"/>
      <c r="B117" s="97"/>
      <c r="C117" s="99"/>
      <c r="D117" s="49"/>
      <c r="E117" s="114"/>
      <c r="F117" s="86"/>
      <c r="G117" s="86"/>
      <c r="H117" s="93"/>
    </row>
    <row r="118" spans="1:8" ht="38.25">
      <c r="A118" s="97"/>
      <c r="B118" s="120">
        <v>85412</v>
      </c>
      <c r="C118" s="99"/>
      <c r="D118" s="121" t="s">
        <v>72</v>
      </c>
      <c r="E118" s="122"/>
      <c r="F118" s="122">
        <f>SUM(F119:F128)</f>
        <v>0</v>
      </c>
      <c r="G118" s="122">
        <f>SUM(G119:G128)</f>
        <v>3962</v>
      </c>
      <c r="H118" s="94">
        <f>E118+F118-G118</f>
        <v>-3962</v>
      </c>
    </row>
    <row r="119" spans="1:8" ht="12.75">
      <c r="A119" s="97"/>
      <c r="B119" s="97"/>
      <c r="C119" s="99"/>
      <c r="D119" s="121"/>
      <c r="E119" s="114"/>
      <c r="F119" s="86"/>
      <c r="G119" s="86"/>
      <c r="H119" s="93"/>
    </row>
    <row r="120" spans="1:8" ht="25.5">
      <c r="A120" s="97"/>
      <c r="B120" s="120"/>
      <c r="C120" s="99">
        <v>4110</v>
      </c>
      <c r="D120" s="83" t="s">
        <v>8</v>
      </c>
      <c r="E120" s="114">
        <v>940</v>
      </c>
      <c r="F120" s="114"/>
      <c r="G120" s="114">
        <v>112</v>
      </c>
      <c r="H120" s="93">
        <f>E120+F120-G120</f>
        <v>828</v>
      </c>
    </row>
    <row r="121" spans="1:8" ht="12.75">
      <c r="A121" s="97"/>
      <c r="B121" s="120"/>
      <c r="C121" s="99"/>
      <c r="D121" s="121"/>
      <c r="E121" s="114"/>
      <c r="F121" s="122"/>
      <c r="G121" s="114"/>
      <c r="H121" s="93"/>
    </row>
    <row r="122" spans="1:8" ht="12.75">
      <c r="A122" s="97"/>
      <c r="B122" s="120"/>
      <c r="C122" s="99">
        <v>4120</v>
      </c>
      <c r="D122" s="124" t="s">
        <v>75</v>
      </c>
      <c r="E122" s="114">
        <v>179</v>
      </c>
      <c r="F122" s="114"/>
      <c r="G122" s="114">
        <v>66</v>
      </c>
      <c r="H122" s="93">
        <f>E122+F122-G122</f>
        <v>113</v>
      </c>
    </row>
    <row r="123" spans="1:8" ht="12.75">
      <c r="A123" s="97"/>
      <c r="B123" s="120"/>
      <c r="C123" s="99"/>
      <c r="D123" s="121"/>
      <c r="E123" s="114"/>
      <c r="F123" s="122"/>
      <c r="G123" s="114"/>
      <c r="H123" s="93"/>
    </row>
    <row r="124" spans="1:8" ht="12.75">
      <c r="A124" s="97"/>
      <c r="B124" s="120"/>
      <c r="C124" s="99">
        <v>4210</v>
      </c>
      <c r="D124" s="124" t="s">
        <v>4</v>
      </c>
      <c r="E124" s="114">
        <v>5000</v>
      </c>
      <c r="F124" s="114"/>
      <c r="G124" s="114">
        <v>2480</v>
      </c>
      <c r="H124" s="93">
        <f>E124+F124-G124</f>
        <v>2520</v>
      </c>
    </row>
    <row r="125" spans="1:8" ht="12.75">
      <c r="A125" s="97"/>
      <c r="B125" s="97"/>
      <c r="C125" s="99"/>
      <c r="D125" s="121"/>
      <c r="E125" s="114"/>
      <c r="F125" s="86"/>
      <c r="G125" s="86"/>
      <c r="H125" s="93"/>
    </row>
    <row r="126" spans="1:8" ht="12.75">
      <c r="A126" s="97"/>
      <c r="B126" s="97"/>
      <c r="C126" s="99">
        <v>4300</v>
      </c>
      <c r="D126" s="124" t="s">
        <v>19</v>
      </c>
      <c r="E126" s="114">
        <v>25231</v>
      </c>
      <c r="F126" s="86"/>
      <c r="G126" s="86">
        <v>1281</v>
      </c>
      <c r="H126" s="93">
        <f>E126+F126-G126</f>
        <v>23950</v>
      </c>
    </row>
    <row r="127" spans="1:8" ht="12.75">
      <c r="A127" s="97"/>
      <c r="B127" s="97"/>
      <c r="C127" s="99"/>
      <c r="D127" s="124"/>
      <c r="E127" s="114"/>
      <c r="F127" s="86"/>
      <c r="G127" s="86"/>
      <c r="H127" s="93"/>
    </row>
    <row r="128" spans="1:8" ht="12.75">
      <c r="A128" s="97"/>
      <c r="B128" s="97"/>
      <c r="C128" s="99">
        <v>4430</v>
      </c>
      <c r="D128" s="124" t="s">
        <v>13</v>
      </c>
      <c r="E128" s="114">
        <v>120</v>
      </c>
      <c r="F128" s="86"/>
      <c r="G128" s="86">
        <v>23</v>
      </c>
      <c r="H128" s="93">
        <f>E128+F128-G128</f>
        <v>97</v>
      </c>
    </row>
    <row r="129" spans="1:8" ht="12.75">
      <c r="A129" s="97"/>
      <c r="B129" s="97"/>
      <c r="C129" s="99"/>
      <c r="D129" s="49"/>
      <c r="E129" s="114"/>
      <c r="F129" s="86"/>
      <c r="G129" s="86"/>
      <c r="H129" s="93"/>
    </row>
    <row r="130" spans="1:9" s="6" customFormat="1" ht="12.75">
      <c r="A130" s="110"/>
      <c r="B130" s="110">
        <v>85415</v>
      </c>
      <c r="C130" s="111"/>
      <c r="D130" s="51" t="s">
        <v>36</v>
      </c>
      <c r="E130" s="118"/>
      <c r="F130" s="90">
        <f>SUM(F132)</f>
        <v>2700</v>
      </c>
      <c r="G130" s="90">
        <f>SUM(G132)</f>
        <v>0</v>
      </c>
      <c r="H130" s="94">
        <f>E130+F130-G130</f>
        <v>2700</v>
      </c>
      <c r="I130" s="64"/>
    </row>
    <row r="131" spans="1:8" ht="12.75">
      <c r="A131" s="97"/>
      <c r="B131" s="97"/>
      <c r="C131" s="99"/>
      <c r="D131" s="49"/>
      <c r="E131" s="114"/>
      <c r="F131" s="86"/>
      <c r="G131" s="86"/>
      <c r="H131" s="93"/>
    </row>
    <row r="132" spans="1:8" ht="25.5">
      <c r="A132" s="97"/>
      <c r="B132" s="97"/>
      <c r="C132" s="99">
        <v>3240</v>
      </c>
      <c r="D132" s="49" t="s">
        <v>37</v>
      </c>
      <c r="E132" s="114">
        <v>47705</v>
      </c>
      <c r="F132" s="114">
        <v>2700</v>
      </c>
      <c r="G132" s="114"/>
      <c r="H132" s="93">
        <f>E132+F132-G132</f>
        <v>50405</v>
      </c>
    </row>
    <row r="133" spans="1:8" ht="25.5">
      <c r="A133" s="102">
        <v>921</v>
      </c>
      <c r="B133" s="102"/>
      <c r="C133" s="103"/>
      <c r="D133" s="48" t="s">
        <v>38</v>
      </c>
      <c r="E133" s="115">
        <f>E135</f>
        <v>0</v>
      </c>
      <c r="F133" s="115">
        <f>F135</f>
        <v>41155</v>
      </c>
      <c r="G133" s="115">
        <f>G135</f>
        <v>41155</v>
      </c>
      <c r="H133" s="95">
        <f>E133+F133-G133</f>
        <v>0</v>
      </c>
    </row>
    <row r="134" spans="1:8" ht="12.75">
      <c r="A134" s="104"/>
      <c r="B134" s="104"/>
      <c r="C134" s="105"/>
      <c r="D134" s="47"/>
      <c r="E134" s="117"/>
      <c r="F134" s="89"/>
      <c r="G134" s="89"/>
      <c r="H134" s="93"/>
    </row>
    <row r="135" spans="1:8" ht="12.75">
      <c r="A135" s="106"/>
      <c r="B135" s="106">
        <v>92195</v>
      </c>
      <c r="C135" s="107"/>
      <c r="D135" s="46" t="s">
        <v>23</v>
      </c>
      <c r="E135" s="116"/>
      <c r="F135" s="116">
        <f>SUM(F137:F149)</f>
        <v>41155</v>
      </c>
      <c r="G135" s="116">
        <f>SUM(G137:G149)</f>
        <v>41155</v>
      </c>
      <c r="H135" s="94">
        <f>E135+F135-G135</f>
        <v>0</v>
      </c>
    </row>
    <row r="136" spans="1:8" ht="12.75">
      <c r="A136" s="104"/>
      <c r="B136" s="104"/>
      <c r="C136" s="105"/>
      <c r="D136" s="47"/>
      <c r="E136" s="117"/>
      <c r="F136" s="89"/>
      <c r="G136" s="89"/>
      <c r="H136" s="93"/>
    </row>
    <row r="137" spans="1:8" ht="38.25">
      <c r="A137" s="104"/>
      <c r="B137" s="104"/>
      <c r="C137" s="105">
        <v>2580</v>
      </c>
      <c r="D137" s="47" t="s">
        <v>74</v>
      </c>
      <c r="E137" s="117">
        <v>2500</v>
      </c>
      <c r="F137" s="89">
        <v>2000</v>
      </c>
      <c r="G137" s="89"/>
      <c r="H137" s="93">
        <f>E137+F137-G137</f>
        <v>4500</v>
      </c>
    </row>
    <row r="138" spans="1:8" ht="12.75">
      <c r="A138" s="104"/>
      <c r="B138" s="104"/>
      <c r="C138" s="105"/>
      <c r="D138" s="47"/>
      <c r="E138" s="117"/>
      <c r="F138" s="89"/>
      <c r="G138" s="89"/>
      <c r="H138" s="93"/>
    </row>
    <row r="139" spans="1:8" ht="12.75">
      <c r="A139" s="104"/>
      <c r="B139" s="104"/>
      <c r="C139" s="105">
        <v>4210</v>
      </c>
      <c r="D139" s="47" t="s">
        <v>4</v>
      </c>
      <c r="E139" s="117">
        <v>16791</v>
      </c>
      <c r="G139" s="89">
        <v>2000</v>
      </c>
      <c r="H139" s="93">
        <f>E139+F139-G139</f>
        <v>14791</v>
      </c>
    </row>
    <row r="140" spans="1:8" ht="12.75">
      <c r="A140" s="104"/>
      <c r="B140" s="104"/>
      <c r="C140" s="105"/>
      <c r="D140" s="47"/>
      <c r="E140" s="117"/>
      <c r="F140" s="89"/>
      <c r="G140" s="89"/>
      <c r="H140" s="93"/>
    </row>
    <row r="141" spans="1:8" ht="12.75">
      <c r="A141" s="104"/>
      <c r="B141" s="104"/>
      <c r="C141" s="105">
        <v>4211</v>
      </c>
      <c r="D141" s="47" t="s">
        <v>4</v>
      </c>
      <c r="E141" s="117">
        <v>10000</v>
      </c>
      <c r="F141" s="89"/>
      <c r="G141" s="89">
        <v>10000</v>
      </c>
      <c r="H141" s="93">
        <f>E141+F141-G141</f>
        <v>0</v>
      </c>
    </row>
    <row r="142" spans="1:8" ht="12.75">
      <c r="A142" s="104"/>
      <c r="B142" s="104"/>
      <c r="C142" s="105"/>
      <c r="D142" s="47"/>
      <c r="E142" s="117"/>
      <c r="F142" s="89"/>
      <c r="G142" s="89"/>
      <c r="H142" s="93"/>
    </row>
    <row r="143" spans="1:8" ht="12.75">
      <c r="A143" s="104"/>
      <c r="B143" s="104"/>
      <c r="C143" s="105">
        <v>4212</v>
      </c>
      <c r="D143" s="47" t="s">
        <v>4</v>
      </c>
      <c r="E143" s="117"/>
      <c r="F143" s="89">
        <v>10000</v>
      </c>
      <c r="G143" s="89"/>
      <c r="H143" s="93">
        <f>E143+F143-G143</f>
        <v>10000</v>
      </c>
    </row>
    <row r="144" spans="1:8" ht="12.75">
      <c r="A144" s="104"/>
      <c r="B144" s="104"/>
      <c r="C144" s="105"/>
      <c r="D144" s="47"/>
      <c r="E144" s="117"/>
      <c r="F144" s="89"/>
      <c r="G144" s="89"/>
      <c r="H144" s="93"/>
    </row>
    <row r="145" spans="1:8" ht="12.75">
      <c r="A145" s="104"/>
      <c r="B145" s="104"/>
      <c r="C145" s="105">
        <v>4300</v>
      </c>
      <c r="D145" s="47" t="s">
        <v>19</v>
      </c>
      <c r="E145" s="117">
        <v>6371</v>
      </c>
      <c r="F145" s="89"/>
      <c r="G145" s="89"/>
      <c r="H145" s="93">
        <f>E145+F145-G145</f>
        <v>6371</v>
      </c>
    </row>
    <row r="146" spans="1:8" ht="12.75">
      <c r="A146" s="104"/>
      <c r="B146" s="104"/>
      <c r="C146" s="105"/>
      <c r="D146" s="47"/>
      <c r="E146" s="117"/>
      <c r="F146" s="89"/>
      <c r="G146" s="89"/>
      <c r="H146" s="93"/>
    </row>
    <row r="147" spans="1:8" ht="11.25" customHeight="1">
      <c r="A147" s="104"/>
      <c r="B147" s="104"/>
      <c r="C147" s="105">
        <v>4301</v>
      </c>
      <c r="D147" s="47" t="s">
        <v>19</v>
      </c>
      <c r="E147" s="117">
        <v>29155</v>
      </c>
      <c r="F147" s="89"/>
      <c r="G147" s="89">
        <v>29155</v>
      </c>
      <c r="H147" s="93">
        <f>E147+F147-G147</f>
        <v>0</v>
      </c>
    </row>
    <row r="148" spans="1:8" ht="11.25" customHeight="1">
      <c r="A148" s="104"/>
      <c r="B148" s="104"/>
      <c r="C148" s="105"/>
      <c r="D148" s="47"/>
      <c r="E148" s="117"/>
      <c r="F148" s="89"/>
      <c r="G148" s="89"/>
      <c r="H148" s="93"/>
    </row>
    <row r="149" spans="1:8" ht="11.25" customHeight="1">
      <c r="A149" s="104"/>
      <c r="B149" s="104"/>
      <c r="C149" s="105">
        <v>4302</v>
      </c>
      <c r="D149" s="47" t="s">
        <v>19</v>
      </c>
      <c r="E149" s="117"/>
      <c r="F149" s="89">
        <v>29155</v>
      </c>
      <c r="G149" s="89"/>
      <c r="H149" s="93">
        <f>E149+F149-G149</f>
        <v>29155</v>
      </c>
    </row>
    <row r="150" spans="1:8" ht="11.25" customHeight="1">
      <c r="A150" s="104"/>
      <c r="B150" s="104"/>
      <c r="C150" s="105"/>
      <c r="D150" s="47"/>
      <c r="E150" s="117"/>
      <c r="F150" s="89"/>
      <c r="G150" s="89"/>
      <c r="H150" s="93"/>
    </row>
    <row r="151" spans="1:8" ht="12.75">
      <c r="A151" s="108"/>
      <c r="B151" s="108"/>
      <c r="C151" s="112"/>
      <c r="D151" s="52" t="s">
        <v>39</v>
      </c>
      <c r="E151" s="119">
        <f>E15+E33+E53+E73+E108+E59+E133+E9</f>
        <v>0</v>
      </c>
      <c r="F151" s="119">
        <f>F15+F33+F53+F73+F108+F59+F133+F9</f>
        <v>330463</v>
      </c>
      <c r="G151" s="119">
        <f>G15+G33+G53+G73+G108+G59+G133+G9</f>
        <v>367885</v>
      </c>
      <c r="H151" s="95">
        <f>E151+F151-G151</f>
        <v>-37422</v>
      </c>
    </row>
    <row r="152" spans="1:8" ht="12.75">
      <c r="A152" s="108"/>
      <c r="B152" s="108"/>
      <c r="C152" s="112"/>
      <c r="D152" s="52"/>
      <c r="E152" s="119"/>
      <c r="F152" s="91"/>
      <c r="G152" s="91"/>
      <c r="H152" s="3"/>
    </row>
  </sheetData>
  <printOptions/>
  <pageMargins left="0.75" right="0.75" top="1" bottom="1" header="0.5" footer="0.5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1" sqref="A1"/>
    </sheetView>
  </sheetViews>
  <sheetFormatPr defaultColWidth="9.00390625" defaultRowHeight="12.75"/>
  <cols>
    <col min="1" max="1" width="8.25390625" style="0" customWidth="1"/>
    <col min="2" max="2" width="23.625" style="0" customWidth="1"/>
    <col min="3" max="3" width="8.875" style="0" bestFit="1" customWidth="1"/>
    <col min="5" max="5" width="9.00390625" style="0" bestFit="1" customWidth="1"/>
    <col min="6" max="6" width="9.625" style="0" bestFit="1" customWidth="1"/>
    <col min="7" max="7" width="16.125" style="77" customWidth="1"/>
  </cols>
  <sheetData>
    <row r="1" spans="1:7" ht="15">
      <c r="A1" s="82" t="s">
        <v>66</v>
      </c>
      <c r="B1" s="28"/>
      <c r="C1" s="2"/>
      <c r="D1" s="2"/>
      <c r="E1" s="2"/>
      <c r="F1" s="5"/>
      <c r="G1" s="66"/>
    </row>
    <row r="2" spans="1:7" ht="15.75" thickBot="1">
      <c r="A2" s="50"/>
      <c r="B2" s="27"/>
      <c r="C2" s="4"/>
      <c r="D2" s="4"/>
      <c r="E2" s="4"/>
      <c r="F2" s="8"/>
      <c r="G2" s="67"/>
    </row>
    <row r="3" spans="1:7" ht="63">
      <c r="A3" s="53" t="s">
        <v>46</v>
      </c>
      <c r="B3" s="29" t="s">
        <v>45</v>
      </c>
      <c r="C3" s="12" t="s">
        <v>48</v>
      </c>
      <c r="D3" s="12" t="s">
        <v>7</v>
      </c>
      <c r="E3" s="12" t="s">
        <v>8</v>
      </c>
      <c r="F3" s="12" t="s">
        <v>9</v>
      </c>
      <c r="G3" s="68" t="s">
        <v>47</v>
      </c>
    </row>
    <row r="4" spans="1:7" ht="16.5" thickBot="1">
      <c r="A4" s="54"/>
      <c r="B4" s="39"/>
      <c r="C4" s="13"/>
      <c r="D4" s="14"/>
      <c r="E4" s="14"/>
      <c r="F4" s="14"/>
      <c r="G4" s="69"/>
    </row>
    <row r="5" spans="1:7" ht="30">
      <c r="A5" s="55">
        <v>600</v>
      </c>
      <c r="B5" s="81" t="s">
        <v>5</v>
      </c>
      <c r="C5" s="15"/>
      <c r="D5" s="16"/>
      <c r="E5" s="16"/>
      <c r="F5" s="16"/>
      <c r="G5" s="70"/>
    </row>
    <row r="6" spans="1:7" ht="15.75">
      <c r="A6" s="55"/>
      <c r="B6" s="81"/>
      <c r="C6" s="15"/>
      <c r="D6" s="16"/>
      <c r="E6" s="16"/>
      <c r="F6" s="16"/>
      <c r="G6" s="70"/>
    </row>
    <row r="7" spans="1:7" ht="28.5">
      <c r="A7" s="56">
        <v>60014</v>
      </c>
      <c r="B7" s="30" t="s">
        <v>6</v>
      </c>
      <c r="C7" s="17">
        <v>390000</v>
      </c>
      <c r="D7" s="16">
        <v>7800</v>
      </c>
      <c r="E7" s="16">
        <f>D7*17.88%</f>
        <v>1394.6399999999999</v>
      </c>
      <c r="F7" s="16">
        <f>D7*2.45%</f>
        <v>191.1</v>
      </c>
      <c r="G7" s="70">
        <f>SUM(D7:F7)</f>
        <v>9385.74</v>
      </c>
    </row>
    <row r="8" spans="1:7" ht="15.75">
      <c r="A8" s="57"/>
      <c r="B8" s="31"/>
      <c r="C8" s="17"/>
      <c r="D8" s="16"/>
      <c r="E8" s="16"/>
      <c r="F8" s="16"/>
      <c r="G8" s="70"/>
    </row>
    <row r="9" spans="1:7" ht="30">
      <c r="A9" s="55">
        <v>750</v>
      </c>
      <c r="B9" s="81" t="s">
        <v>20</v>
      </c>
      <c r="C9" s="18"/>
      <c r="D9" s="16"/>
      <c r="E9" s="16"/>
      <c r="F9" s="16"/>
      <c r="G9" s="70"/>
    </row>
    <row r="10" spans="1:7" ht="15.75">
      <c r="A10" s="57"/>
      <c r="B10" s="32"/>
      <c r="C10" s="19"/>
      <c r="D10" s="16"/>
      <c r="E10" s="16"/>
      <c r="F10" s="16"/>
      <c r="G10" s="70"/>
    </row>
    <row r="11" spans="1:7" ht="15.75">
      <c r="A11" s="56">
        <v>75011</v>
      </c>
      <c r="B11" s="30" t="s">
        <v>21</v>
      </c>
      <c r="C11" s="20">
        <v>130500</v>
      </c>
      <c r="D11" s="16">
        <v>2610</v>
      </c>
      <c r="E11" s="16">
        <f>D11*17.88%</f>
        <v>466.66799999999995</v>
      </c>
      <c r="F11" s="16">
        <f>D11*2.45%</f>
        <v>63.945</v>
      </c>
      <c r="G11" s="70">
        <f>SUM(D11:F11)</f>
        <v>3140.6130000000003</v>
      </c>
    </row>
    <row r="12" spans="1:7" ht="15.75">
      <c r="A12" s="57"/>
      <c r="B12" s="31"/>
      <c r="C12" s="17"/>
      <c r="D12" s="16"/>
      <c r="E12" s="16"/>
      <c r="F12" s="16"/>
      <c r="G12" s="70"/>
    </row>
    <row r="13" spans="1:7" ht="15.75">
      <c r="A13" s="56">
        <v>75020</v>
      </c>
      <c r="B13" s="30" t="s">
        <v>22</v>
      </c>
      <c r="C13" s="21">
        <v>2006000</v>
      </c>
      <c r="D13" s="16">
        <v>40120</v>
      </c>
      <c r="E13" s="16">
        <f>D13*17.88%</f>
        <v>7173.455999999999</v>
      </c>
      <c r="F13" s="16">
        <f>D13*2.45%</f>
        <v>982.94</v>
      </c>
      <c r="G13" s="70">
        <f>SUM(D13:F13)</f>
        <v>48276.396</v>
      </c>
    </row>
    <row r="14" spans="1:7" ht="15.75">
      <c r="A14" s="56"/>
      <c r="B14" s="30"/>
      <c r="C14" s="21"/>
      <c r="D14" s="16"/>
      <c r="E14" s="16"/>
      <c r="F14" s="16"/>
      <c r="G14" s="70"/>
    </row>
    <row r="15" spans="1:7" ht="30">
      <c r="A15" s="56">
        <v>801</v>
      </c>
      <c r="B15" s="81" t="s">
        <v>67</v>
      </c>
      <c r="C15" s="21"/>
      <c r="D15" s="16"/>
      <c r="E15" s="16"/>
      <c r="F15" s="16"/>
      <c r="G15" s="70"/>
    </row>
    <row r="16" spans="1:7" ht="15.75">
      <c r="A16" s="56"/>
      <c r="B16" s="40"/>
      <c r="C16" s="21"/>
      <c r="D16" s="16"/>
      <c r="E16" s="16"/>
      <c r="F16" s="16"/>
      <c r="G16" s="70"/>
    </row>
    <row r="17" spans="1:7" ht="15.75">
      <c r="A17" s="56"/>
      <c r="B17" s="31" t="s">
        <v>49</v>
      </c>
      <c r="C17" s="17">
        <v>88759</v>
      </c>
      <c r="D17" s="16"/>
      <c r="E17" s="16">
        <f>D17*17.88%</f>
        <v>0</v>
      </c>
      <c r="F17" s="16">
        <f>D17*2.45%</f>
        <v>0</v>
      </c>
      <c r="G17" s="70">
        <f>SUM(D17:F17)</f>
        <v>0</v>
      </c>
    </row>
    <row r="18" spans="1:7" ht="15.75">
      <c r="A18" s="56"/>
      <c r="B18" s="31" t="s">
        <v>50</v>
      </c>
      <c r="C18" s="17">
        <v>290040</v>
      </c>
      <c r="D18" s="16"/>
      <c r="E18" s="16">
        <f>D18*17.88%</f>
        <v>0</v>
      </c>
      <c r="F18" s="16">
        <f>D18*2.45%</f>
        <v>0</v>
      </c>
      <c r="G18" s="70">
        <f>SUM(D18:F18)</f>
        <v>0</v>
      </c>
    </row>
    <row r="19" spans="1:7" ht="28.5">
      <c r="A19" s="58">
        <v>80132</v>
      </c>
      <c r="B19" s="33" t="s">
        <v>52</v>
      </c>
      <c r="C19" s="21">
        <v>19560</v>
      </c>
      <c r="D19" s="16"/>
      <c r="E19" s="16">
        <f>D19*17.88%</f>
        <v>0</v>
      </c>
      <c r="F19" s="16">
        <f>D19*2.45%</f>
        <v>0</v>
      </c>
      <c r="G19" s="70">
        <f>SUM(D19:F19)</f>
        <v>0</v>
      </c>
    </row>
    <row r="20" spans="1:7" ht="54.75" customHeight="1">
      <c r="A20" s="56">
        <v>80195</v>
      </c>
      <c r="B20" s="31" t="s">
        <v>51</v>
      </c>
      <c r="C20" s="17">
        <v>67741</v>
      </c>
      <c r="D20" s="16">
        <v>560</v>
      </c>
      <c r="E20" s="16">
        <f>D20*17.88%</f>
        <v>100.12799999999999</v>
      </c>
      <c r="F20" s="16">
        <f>D20*2.45%</f>
        <v>13.72</v>
      </c>
      <c r="G20" s="70">
        <f>SUM(D20:F20)</f>
        <v>673.848</v>
      </c>
    </row>
    <row r="21" spans="1:7" ht="15.75">
      <c r="A21" s="57"/>
      <c r="B21" s="31"/>
      <c r="C21" s="17"/>
      <c r="D21" s="16"/>
      <c r="E21" s="16"/>
      <c r="F21" s="16"/>
      <c r="G21" s="70"/>
    </row>
    <row r="22" spans="1:7" ht="15.75">
      <c r="A22" s="59">
        <v>833</v>
      </c>
      <c r="B22" s="80" t="s">
        <v>68</v>
      </c>
      <c r="C22" s="16"/>
      <c r="D22" s="16"/>
      <c r="E22" s="16"/>
      <c r="F22" s="10"/>
      <c r="G22" s="71"/>
    </row>
    <row r="23" spans="1:7" ht="15">
      <c r="A23" s="59"/>
      <c r="B23" s="34"/>
      <c r="C23" s="16"/>
      <c r="D23" s="16"/>
      <c r="E23" s="16"/>
      <c r="F23" s="10"/>
      <c r="G23" s="71"/>
    </row>
    <row r="24" spans="1:7" ht="28.5">
      <c r="A24" s="60">
        <v>85301</v>
      </c>
      <c r="B24" s="31" t="s">
        <v>53</v>
      </c>
      <c r="C24" s="16"/>
      <c r="D24" s="16"/>
      <c r="E24" s="16"/>
      <c r="F24" s="10" t="s">
        <v>54</v>
      </c>
      <c r="G24" s="72">
        <v>9370</v>
      </c>
    </row>
    <row r="25" spans="1:7" ht="15">
      <c r="A25" s="60"/>
      <c r="B25" s="31"/>
      <c r="C25" s="16"/>
      <c r="D25" s="16"/>
      <c r="E25" s="16"/>
      <c r="F25" s="10"/>
      <c r="G25" s="71"/>
    </row>
    <row r="26" spans="1:7" ht="15.75">
      <c r="A26" s="60">
        <v>85302</v>
      </c>
      <c r="B26" s="31" t="s">
        <v>55</v>
      </c>
      <c r="C26" s="17">
        <v>4423400</v>
      </c>
      <c r="D26" s="16">
        <v>88468</v>
      </c>
      <c r="E26" s="16">
        <f>D26*17.88%</f>
        <v>15818.078399999999</v>
      </c>
      <c r="F26" s="16">
        <f>D26*2.45%</f>
        <v>2167.466</v>
      </c>
      <c r="G26" s="70">
        <f>SUM(D26:F26)</f>
        <v>106453.5444</v>
      </c>
    </row>
    <row r="27" spans="1:7" ht="15">
      <c r="A27" s="61"/>
      <c r="B27" s="41"/>
      <c r="C27" s="16"/>
      <c r="D27" s="16"/>
      <c r="E27" s="16"/>
      <c r="F27" s="10"/>
      <c r="G27" s="71"/>
    </row>
    <row r="28" spans="1:7" ht="15.75">
      <c r="A28" s="60">
        <v>85318</v>
      </c>
      <c r="B28" s="31" t="s">
        <v>56</v>
      </c>
      <c r="C28" s="17">
        <v>210800</v>
      </c>
      <c r="D28" s="16">
        <v>4216</v>
      </c>
      <c r="E28" s="16">
        <f>D28*17.88%</f>
        <v>753.8208</v>
      </c>
      <c r="F28" s="16">
        <f>D28*2.45%</f>
        <v>103.292</v>
      </c>
      <c r="G28" s="70">
        <f>SUM(D28:F28)</f>
        <v>5073.1128</v>
      </c>
    </row>
    <row r="29" spans="1:7" ht="15.75">
      <c r="A29" s="62">
        <v>85320</v>
      </c>
      <c r="B29" s="35" t="s">
        <v>57</v>
      </c>
      <c r="C29" s="17">
        <v>28100</v>
      </c>
      <c r="D29" s="16">
        <v>562</v>
      </c>
      <c r="E29" s="16">
        <f>D29*17.88%</f>
        <v>100.48559999999999</v>
      </c>
      <c r="F29" s="16">
        <f>D29*2.45%</f>
        <v>13.769</v>
      </c>
      <c r="G29" s="70">
        <f>SUM(D29:F29)</f>
        <v>676.2546</v>
      </c>
    </row>
    <row r="30" spans="1:7" ht="42.75">
      <c r="A30" s="62">
        <v>85321</v>
      </c>
      <c r="B30" s="36" t="s">
        <v>58</v>
      </c>
      <c r="C30" s="16">
        <v>15900</v>
      </c>
      <c r="D30" s="16">
        <v>318</v>
      </c>
      <c r="E30" s="16">
        <f>D30*17.88%</f>
        <v>56.858399999999996</v>
      </c>
      <c r="F30" s="16">
        <f>D30*2.45%</f>
        <v>7.791</v>
      </c>
      <c r="G30" s="70">
        <f>SUM(D30:F30)</f>
        <v>382.6494</v>
      </c>
    </row>
    <row r="31" spans="1:7" ht="16.5" thickBot="1">
      <c r="A31" s="62">
        <v>85333</v>
      </c>
      <c r="B31" s="35" t="s">
        <v>59</v>
      </c>
      <c r="C31" s="17">
        <v>488810</v>
      </c>
      <c r="D31" s="16">
        <v>9776</v>
      </c>
      <c r="E31" s="16">
        <f>D31*17.88%</f>
        <v>1747.9488</v>
      </c>
      <c r="F31" s="16">
        <f>D31*2.45%</f>
        <v>239.512</v>
      </c>
      <c r="G31" s="70">
        <f>SUM(D31:F31)</f>
        <v>11763.4608</v>
      </c>
    </row>
    <row r="32" spans="1:7" ht="15">
      <c r="A32" s="53"/>
      <c r="B32" s="37"/>
      <c r="C32" s="23"/>
      <c r="D32" s="23"/>
      <c r="E32" s="23"/>
      <c r="F32" s="24"/>
      <c r="G32" s="73"/>
    </row>
    <row r="33" spans="1:7" ht="45">
      <c r="A33" s="79">
        <v>854</v>
      </c>
      <c r="B33" s="78" t="s">
        <v>69</v>
      </c>
      <c r="C33" s="16"/>
      <c r="D33" s="16"/>
      <c r="E33" s="16"/>
      <c r="F33" s="10"/>
      <c r="G33" s="74"/>
    </row>
    <row r="34" spans="1:7" ht="15.75">
      <c r="A34" s="62">
        <v>85401</v>
      </c>
      <c r="B34" s="35" t="s">
        <v>61</v>
      </c>
      <c r="C34" s="9">
        <v>45965</v>
      </c>
      <c r="D34" s="16"/>
      <c r="E34" s="16">
        <f>D34*17.88%</f>
        <v>0</v>
      </c>
      <c r="F34" s="16">
        <f>D34*2.45%</f>
        <v>0</v>
      </c>
      <c r="G34" s="75">
        <f>SUM(D34:F34)</f>
        <v>0</v>
      </c>
    </row>
    <row r="35" spans="1:7" ht="15.75">
      <c r="A35" s="62">
        <v>85406</v>
      </c>
      <c r="B35" s="35" t="s">
        <v>62</v>
      </c>
      <c r="C35" s="16">
        <v>35784</v>
      </c>
      <c r="D35" s="16"/>
      <c r="E35" s="16">
        <f>D35*17.88%</f>
        <v>0</v>
      </c>
      <c r="F35" s="16">
        <f>D35*2.45%</f>
        <v>0</v>
      </c>
      <c r="G35" s="75">
        <f>SUM(D35:F35)</f>
        <v>0</v>
      </c>
    </row>
    <row r="36" spans="1:7" ht="15.75">
      <c r="A36" s="62">
        <v>85410</v>
      </c>
      <c r="B36" s="35" t="s">
        <v>63</v>
      </c>
      <c r="C36" s="16">
        <v>97048</v>
      </c>
      <c r="D36" s="16"/>
      <c r="E36" s="16">
        <f>D36*17.88%</f>
        <v>0</v>
      </c>
      <c r="F36" s="16">
        <f>D36*2.45%</f>
        <v>0</v>
      </c>
      <c r="G36" s="75">
        <f>SUM(D36:F36)</f>
        <v>0</v>
      </c>
    </row>
    <row r="37" spans="1:7" ht="15">
      <c r="A37" s="62"/>
      <c r="B37" s="35"/>
      <c r="C37" s="16"/>
      <c r="D37" s="9"/>
      <c r="E37" s="9"/>
      <c r="F37" s="11"/>
      <c r="G37" s="74"/>
    </row>
    <row r="38" spans="1:7" ht="16.5" thickBot="1">
      <c r="A38" s="63"/>
      <c r="B38" s="38" t="s">
        <v>60</v>
      </c>
      <c r="C38" s="14">
        <f>SUM(C7:C36)</f>
        <v>8338407</v>
      </c>
      <c r="D38" s="14">
        <f>SUM(D7:D36)</f>
        <v>154430</v>
      </c>
      <c r="E38" s="14">
        <f>SUM(E7:E36)</f>
        <v>27612.084</v>
      </c>
      <c r="F38" s="14">
        <f>SUM(F7:F36)</f>
        <v>3783.5350000000003</v>
      </c>
      <c r="G38" s="76">
        <f>SUM(G5:G37)</f>
        <v>195195.61899999998</v>
      </c>
    </row>
    <row r="39" spans="1:7" ht="15">
      <c r="A39" s="50"/>
      <c r="B39" s="27"/>
      <c r="C39" s="4"/>
      <c r="D39" s="4"/>
      <c r="E39" s="4"/>
      <c r="F39" s="8"/>
      <c r="G39" s="67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danuta_jablonska</cp:lastModifiedBy>
  <cp:lastPrinted>2003-10-15T13:12:20Z</cp:lastPrinted>
  <dcterms:created xsi:type="dcterms:W3CDTF">2002-09-13T05:51:01Z</dcterms:created>
  <dcterms:modified xsi:type="dcterms:W3CDTF">2003-10-30T07:08:33Z</dcterms:modified>
  <cp:category/>
  <cp:version/>
  <cp:contentType/>
  <cp:contentStatus/>
</cp:coreProperties>
</file>